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3.xml" ContentType="application/vnd.openxmlformats-officedocument.drawing+xml"/>
  <Override PartName="/xl/charts/chart28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ibasetsuya/Dropbox/"/>
    </mc:Choice>
  </mc:AlternateContent>
  <xr:revisionPtr revIDLastSave="0" documentId="8_{0BE0B3A4-B09E-F846-B5FF-013F6CB127CD}" xr6:coauthVersionLast="47" xr6:coauthVersionMax="47" xr10:uidLastSave="{00000000-0000-0000-0000-000000000000}"/>
  <bookViews>
    <workbookView xWindow="7600" yWindow="460" windowWidth="48380" windowHeight="26440" xr2:uid="{00000000-000D-0000-FFFF-FFFF00000000}"/>
  </bookViews>
  <sheets>
    <sheet name="FaceSheet" sheetId="9" r:id="rId1"/>
    <sheet name="DataInput" sheetId="1" r:id="rId2"/>
    <sheet name="Result Format 2" sheetId="4" r:id="rId3"/>
    <sheet name="%supp.graphsummary" sheetId="18" r:id="rId4"/>
    <sheet name="Control" sheetId="7" r:id="rId5"/>
    <sheet name="statistical analysis supp" sheetId="11" r:id="rId6"/>
    <sheet name="statistical analysis" sheetId="8" r:id="rId7"/>
    <sheet name="supp10" sheetId="17" r:id="rId8"/>
    <sheet name="supp9" sheetId="16" r:id="rId9"/>
    <sheet name="supp8" sheetId="15" r:id="rId10"/>
    <sheet name="supp7" sheetId="14" r:id="rId11"/>
    <sheet name="supp6" sheetId="13" r:id="rId12"/>
    <sheet name="変更履歴" sheetId="6" state="hidden" r:id="rId13"/>
    <sheet name="使用方法" sheetId="5" state="hidden" r:id="rId14"/>
    <sheet name="calculate" sheetId="2" r:id="rId15"/>
    <sheet name="Result Format 1" sheetId="3" r:id="rId16"/>
  </sheets>
  <definedNames>
    <definedName name="ddw">FaceSheet!$H$20:$P$20</definedName>
    <definedName name="DMSO">FaceSheet!$H$21:$W$21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2" i="7" l="1"/>
  <c r="C98" i="4"/>
  <c r="E99" i="7"/>
  <c r="D99" i="7"/>
  <c r="O40" i="9"/>
  <c r="O10" i="9"/>
  <c r="I20" i="9" l="1"/>
  <c r="J20" i="9" s="1"/>
  <c r="K20" i="9" s="1"/>
  <c r="L20" i="9" s="1"/>
  <c r="M20" i="9" s="1"/>
  <c r="N20" i="9" s="1"/>
  <c r="O20" i="9" s="1"/>
  <c r="P20" i="9" s="1"/>
  <c r="Q20" i="9" s="1"/>
  <c r="R20" i="9" s="1"/>
  <c r="S20" i="9" s="1"/>
  <c r="T20" i="9" s="1"/>
  <c r="U20" i="9" s="1"/>
  <c r="V20" i="9" s="1"/>
  <c r="W20" i="9" s="1"/>
  <c r="I21" i="9"/>
  <c r="J21" i="9" s="1"/>
  <c r="K21" i="9" s="1"/>
  <c r="L21" i="9" s="1"/>
  <c r="M21" i="9" s="1"/>
  <c r="N21" i="9" s="1"/>
  <c r="O21" i="9" s="1"/>
  <c r="P21" i="9" s="1"/>
  <c r="Q21" i="9" s="1"/>
  <c r="R21" i="9" s="1"/>
  <c r="S21" i="9" s="1"/>
  <c r="T21" i="9" s="1"/>
  <c r="U21" i="9" s="1"/>
  <c r="V21" i="9" s="1"/>
  <c r="W21" i="9" s="1"/>
  <c r="I50" i="9"/>
  <c r="J50" i="9" s="1"/>
  <c r="K50" i="9" s="1"/>
  <c r="L50" i="9" s="1"/>
  <c r="M50" i="9" s="1"/>
  <c r="N50" i="9" s="1"/>
  <c r="O50" i="9" s="1"/>
  <c r="P50" i="9" s="1"/>
  <c r="I51" i="9"/>
  <c r="J51" i="9" s="1"/>
  <c r="K51" i="9" s="1"/>
  <c r="L51" i="9" s="1"/>
  <c r="M51" i="9" s="1"/>
  <c r="N51" i="9" s="1"/>
  <c r="O51" i="9" s="1"/>
  <c r="P51" i="9" s="1"/>
  <c r="I80" i="9"/>
  <c r="J80" i="9" s="1"/>
  <c r="K80" i="9" s="1"/>
  <c r="L80" i="9" s="1"/>
  <c r="M80" i="9" s="1"/>
  <c r="N80" i="9" s="1"/>
  <c r="O80" i="9" s="1"/>
  <c r="P80" i="9" s="1"/>
  <c r="I81" i="9"/>
  <c r="J81" i="9" s="1"/>
  <c r="K81" i="9" s="1"/>
  <c r="L81" i="9" s="1"/>
  <c r="M81" i="9" s="1"/>
  <c r="N81" i="9" s="1"/>
  <c r="O81" i="9" s="1"/>
  <c r="P81" i="9" s="1"/>
  <c r="I110" i="9"/>
  <c r="J110" i="9" s="1"/>
  <c r="K110" i="9" s="1"/>
  <c r="L110" i="9" s="1"/>
  <c r="M110" i="9" s="1"/>
  <c r="N110" i="9" s="1"/>
  <c r="O110" i="9" s="1"/>
  <c r="P110" i="9" s="1"/>
  <c r="I111" i="9"/>
  <c r="J111" i="9" s="1"/>
  <c r="K111" i="9" s="1"/>
  <c r="L111" i="9" s="1"/>
  <c r="M111" i="9" s="1"/>
  <c r="N111" i="9" s="1"/>
  <c r="O111" i="9" s="1"/>
  <c r="P111" i="9" s="1"/>
  <c r="I140" i="9"/>
  <c r="J140" i="9" s="1"/>
  <c r="K140" i="9" s="1"/>
  <c r="L140" i="9" s="1"/>
  <c r="M140" i="9" s="1"/>
  <c r="N140" i="9" s="1"/>
  <c r="O140" i="9" s="1"/>
  <c r="P140" i="9" s="1"/>
  <c r="I141" i="9"/>
  <c r="J141" i="9" s="1"/>
  <c r="K141" i="9" s="1"/>
  <c r="L141" i="9" s="1"/>
  <c r="M141" i="9" s="1"/>
  <c r="N141" i="9" s="1"/>
  <c r="O141" i="9" s="1"/>
  <c r="P141" i="9" s="1"/>
  <c r="I170" i="9"/>
  <c r="J170" i="9" s="1"/>
  <c r="K170" i="9" s="1"/>
  <c r="L170" i="9" s="1"/>
  <c r="M170" i="9" s="1"/>
  <c r="N170" i="9" s="1"/>
  <c r="O170" i="9" s="1"/>
  <c r="P170" i="9" s="1"/>
  <c r="I171" i="9"/>
  <c r="J171" i="9" s="1"/>
  <c r="K171" i="9" s="1"/>
  <c r="L171" i="9" s="1"/>
  <c r="M171" i="9" s="1"/>
  <c r="N171" i="9" s="1"/>
  <c r="O171" i="9" s="1"/>
  <c r="P171" i="9" s="1"/>
  <c r="B190" i="9"/>
  <c r="Z190" i="9"/>
  <c r="Y190" i="9" s="1"/>
  <c r="A198" i="9"/>
  <c r="B198" i="9" s="1"/>
  <c r="A199" i="9"/>
  <c r="A200" i="9"/>
  <c r="A201" i="9"/>
  <c r="A202" i="9"/>
  <c r="B202" i="9" s="1"/>
  <c r="A203" i="9"/>
  <c r="B201" i="9" l="1"/>
  <c r="B203" i="9"/>
  <c r="B200" i="9"/>
  <c r="B199" i="9"/>
  <c r="X190" i="9"/>
  <c r="W190" i="9" l="1"/>
  <c r="V60" i="11"/>
  <c r="V45" i="11"/>
  <c r="V30" i="11"/>
  <c r="V190" i="9" l="1"/>
  <c r="M101" i="4"/>
  <c r="L101" i="4" s="1"/>
  <c r="K101" i="4" s="1"/>
  <c r="J101" i="4" s="1"/>
  <c r="I101" i="4" s="1"/>
  <c r="H101" i="4" s="1"/>
  <c r="G101" i="4" s="1"/>
  <c r="F101" i="4" s="1"/>
  <c r="E101" i="4" s="1"/>
  <c r="D101" i="4" s="1"/>
  <c r="BR101" i="4"/>
  <c r="BQ101" i="4" s="1"/>
  <c r="BP101" i="4" s="1"/>
  <c r="BO101" i="4" s="1"/>
  <c r="BN101" i="4" s="1"/>
  <c r="BM101" i="4" s="1"/>
  <c r="BL101" i="4" s="1"/>
  <c r="BK101" i="4" s="1"/>
  <c r="BJ101" i="4" s="1"/>
  <c r="BI101" i="4" s="1"/>
  <c r="CT101" i="4"/>
  <c r="CT102" i="4"/>
  <c r="C101" i="4"/>
  <c r="C102" i="4"/>
  <c r="V101" i="4"/>
  <c r="W98" i="4" s="1"/>
  <c r="V102" i="4"/>
  <c r="AF101" i="4"/>
  <c r="AE101" i="4" s="1"/>
  <c r="AD101" i="4" s="1"/>
  <c r="AC101" i="4" s="1"/>
  <c r="AB101" i="4" s="1"/>
  <c r="AA101" i="4" s="1"/>
  <c r="Z101" i="4" s="1"/>
  <c r="Y101" i="4" s="1"/>
  <c r="X101" i="4" s="1"/>
  <c r="W101" i="4" s="1"/>
  <c r="AO101" i="4"/>
  <c r="AP98" i="4" s="1"/>
  <c r="AO102" i="4"/>
  <c r="AY101" i="4"/>
  <c r="AX101" i="4" s="1"/>
  <c r="AW101" i="4" s="1"/>
  <c r="AV101" i="4" s="1"/>
  <c r="AU101" i="4" s="1"/>
  <c r="AT101" i="4" s="1"/>
  <c r="AS101" i="4" s="1"/>
  <c r="AR101" i="4" s="1"/>
  <c r="AQ101" i="4" s="1"/>
  <c r="AP101" i="4" s="1"/>
  <c r="BH101" i="4"/>
  <c r="BH102" i="4"/>
  <c r="CA101" i="4"/>
  <c r="CB98" i="4" s="1"/>
  <c r="CA102" i="4"/>
  <c r="AK1" i="11"/>
  <c r="AS1" i="11"/>
  <c r="AC1" i="11"/>
  <c r="U1" i="11"/>
  <c r="K1" i="11"/>
  <c r="C1" i="11"/>
  <c r="CS101" i="4"/>
  <c r="BZ101" i="4"/>
  <c r="BG101" i="4"/>
  <c r="AN101" i="4"/>
  <c r="U101" i="4"/>
  <c r="B101" i="4"/>
  <c r="DE3" i="2"/>
  <c r="DE4" i="2"/>
  <c r="DE12" i="2"/>
  <c r="DE13" i="2"/>
  <c r="DE21" i="2"/>
  <c r="DE22" i="2"/>
  <c r="DE30" i="2"/>
  <c r="DE31" i="2"/>
  <c r="CU3" i="2"/>
  <c r="CU4" i="2"/>
  <c r="CU12" i="2"/>
  <c r="CU13" i="2"/>
  <c r="CU21" i="2"/>
  <c r="CU22" i="2"/>
  <c r="CU30" i="2"/>
  <c r="CU31" i="2"/>
  <c r="DD101" i="4"/>
  <c r="DC101" i="4" s="1"/>
  <c r="DB101" i="4" s="1"/>
  <c r="DA101" i="4" s="1"/>
  <c r="CZ101" i="4" s="1"/>
  <c r="CY101" i="4" s="1"/>
  <c r="CX101" i="4" s="1"/>
  <c r="CW101" i="4" s="1"/>
  <c r="CV101" i="4" s="1"/>
  <c r="CU101" i="4" s="1"/>
  <c r="DD3" i="2"/>
  <c r="DD4" i="2"/>
  <c r="DD12" i="2"/>
  <c r="DD13" i="2"/>
  <c r="DD21" i="2"/>
  <c r="DD22" i="2"/>
  <c r="DD30" i="2"/>
  <c r="DD31" i="2"/>
  <c r="DC3" i="2"/>
  <c r="DC4" i="2"/>
  <c r="DC12" i="2"/>
  <c r="DC13" i="2"/>
  <c r="DC21" i="2"/>
  <c r="DC22" i="2"/>
  <c r="DC30" i="2"/>
  <c r="DC31" i="2"/>
  <c r="DB3" i="2"/>
  <c r="DB4" i="2"/>
  <c r="DB12" i="2"/>
  <c r="DB13" i="2"/>
  <c r="DB21" i="2"/>
  <c r="DB22" i="2"/>
  <c r="DB30" i="2"/>
  <c r="DB31" i="2"/>
  <c r="DA3" i="2"/>
  <c r="DA4" i="2"/>
  <c r="DA12" i="2"/>
  <c r="DA13" i="2"/>
  <c r="DA21" i="2"/>
  <c r="DA22" i="2"/>
  <c r="DA30" i="2"/>
  <c r="DA31" i="2"/>
  <c r="CZ3" i="2"/>
  <c r="CZ4" i="2"/>
  <c r="CZ12" i="2"/>
  <c r="CZ13" i="2"/>
  <c r="CZ21" i="2"/>
  <c r="CZ22" i="2"/>
  <c r="CZ30" i="2"/>
  <c r="CZ31" i="2"/>
  <c r="CY3" i="2"/>
  <c r="CY4" i="2"/>
  <c r="CY12" i="2"/>
  <c r="CY13" i="2"/>
  <c r="CY21" i="2"/>
  <c r="CY22" i="2"/>
  <c r="CY30" i="2"/>
  <c r="CY31" i="2"/>
  <c r="CX3" i="2"/>
  <c r="CX4" i="2"/>
  <c r="CX12" i="2"/>
  <c r="CX13" i="2"/>
  <c r="CX21" i="2"/>
  <c r="CX22" i="2"/>
  <c r="CX30" i="2"/>
  <c r="CX31" i="2"/>
  <c r="CW3" i="2"/>
  <c r="CW4" i="2"/>
  <c r="CW12" i="2"/>
  <c r="CW13" i="2"/>
  <c r="CW21" i="2"/>
  <c r="CW22" i="2"/>
  <c r="CW30" i="2"/>
  <c r="CW31" i="2"/>
  <c r="CV3" i="2"/>
  <c r="CV4" i="2"/>
  <c r="CV12" i="2"/>
  <c r="CV13" i="2"/>
  <c r="CV21" i="2"/>
  <c r="CV22" i="2"/>
  <c r="CV30" i="2"/>
  <c r="CV31" i="2"/>
  <c r="CL3" i="2"/>
  <c r="CL4" i="2"/>
  <c r="CL12" i="2"/>
  <c r="CL13" i="2"/>
  <c r="CL21" i="2"/>
  <c r="CL22" i="2"/>
  <c r="CL30" i="2"/>
  <c r="CL31" i="2"/>
  <c r="CB3" i="2"/>
  <c r="CB4" i="2"/>
  <c r="CB12" i="2"/>
  <c r="CB13" i="2"/>
  <c r="CB21" i="2"/>
  <c r="CB22" i="2"/>
  <c r="CB30" i="2"/>
  <c r="CB31" i="2"/>
  <c r="CK101" i="4"/>
  <c r="CJ101" i="4" s="1"/>
  <c r="CI101" i="4" s="1"/>
  <c r="CH101" i="4" s="1"/>
  <c r="CG101" i="4" s="1"/>
  <c r="CF101" i="4" s="1"/>
  <c r="CE101" i="4" s="1"/>
  <c r="CD101" i="4" s="1"/>
  <c r="CC101" i="4" s="1"/>
  <c r="CB101" i="4" s="1"/>
  <c r="CK3" i="2"/>
  <c r="CK4" i="2"/>
  <c r="CK12" i="2"/>
  <c r="CK13" i="2"/>
  <c r="CK21" i="2"/>
  <c r="CK22" i="2"/>
  <c r="CK30" i="2"/>
  <c r="CK31" i="2"/>
  <c r="CJ3" i="2"/>
  <c r="CJ4" i="2"/>
  <c r="CJ12" i="2"/>
  <c r="CJ13" i="2"/>
  <c r="CJ21" i="2"/>
  <c r="CJ22" i="2"/>
  <c r="CJ30" i="2"/>
  <c r="CJ31" i="2"/>
  <c r="CI3" i="2"/>
  <c r="CI4" i="2"/>
  <c r="CI12" i="2"/>
  <c r="CI13" i="2"/>
  <c r="CI21" i="2"/>
  <c r="CI22" i="2"/>
  <c r="CI30" i="2"/>
  <c r="CI31" i="2"/>
  <c r="CH3" i="2"/>
  <c r="CH4" i="2"/>
  <c r="CH12" i="2"/>
  <c r="CH13" i="2"/>
  <c r="CH21" i="2"/>
  <c r="CH22" i="2"/>
  <c r="CH30" i="2"/>
  <c r="CH31" i="2"/>
  <c r="CG3" i="2"/>
  <c r="CG4" i="2"/>
  <c r="CG12" i="2"/>
  <c r="CG13" i="2"/>
  <c r="CG21" i="2"/>
  <c r="CG22" i="2"/>
  <c r="CG30" i="2"/>
  <c r="CG31" i="2"/>
  <c r="CF3" i="2"/>
  <c r="CF4" i="2"/>
  <c r="CF12" i="2"/>
  <c r="CF13" i="2"/>
  <c r="CF21" i="2"/>
  <c r="CF22" i="2"/>
  <c r="CF30" i="2"/>
  <c r="CF31" i="2"/>
  <c r="CE3" i="2"/>
  <c r="CE4" i="2"/>
  <c r="CE12" i="2"/>
  <c r="CE13" i="2"/>
  <c r="CE21" i="2"/>
  <c r="CE22" i="2"/>
  <c r="CE30" i="2"/>
  <c r="CE31" i="2"/>
  <c r="CD3" i="2"/>
  <c r="CD4" i="2"/>
  <c r="CD12" i="2"/>
  <c r="CD13" i="2"/>
  <c r="CD21" i="2"/>
  <c r="CD22" i="2"/>
  <c r="CD30" i="2"/>
  <c r="CD31" i="2"/>
  <c r="CC3" i="2"/>
  <c r="CC4" i="2"/>
  <c r="CC12" i="2"/>
  <c r="CC13" i="2"/>
  <c r="CC21" i="2"/>
  <c r="CC22" i="2"/>
  <c r="CC30" i="2"/>
  <c r="CC31" i="2"/>
  <c r="BS3" i="2"/>
  <c r="BS4" i="2"/>
  <c r="BS12" i="2"/>
  <c r="BS13" i="2"/>
  <c r="BS21" i="2"/>
  <c r="BS22" i="2"/>
  <c r="BS30" i="2"/>
  <c r="BS31" i="2"/>
  <c r="BI3" i="2"/>
  <c r="BI4" i="2"/>
  <c r="BI12" i="2"/>
  <c r="BI13" i="2"/>
  <c r="BI21" i="2"/>
  <c r="BI22" i="2"/>
  <c r="BI30" i="2"/>
  <c r="BI31" i="2"/>
  <c r="BR3" i="2"/>
  <c r="BR4" i="2"/>
  <c r="BR12" i="2"/>
  <c r="BR13" i="2"/>
  <c r="BR21" i="2"/>
  <c r="BR22" i="2"/>
  <c r="BR30" i="2"/>
  <c r="BR31" i="2"/>
  <c r="BQ3" i="2"/>
  <c r="BQ4" i="2"/>
  <c r="BQ12" i="2"/>
  <c r="BQ13" i="2"/>
  <c r="BQ21" i="2"/>
  <c r="BQ22" i="2"/>
  <c r="BQ30" i="2"/>
  <c r="BQ31" i="2"/>
  <c r="BP3" i="2"/>
  <c r="BP4" i="2"/>
  <c r="BP12" i="2"/>
  <c r="BP13" i="2"/>
  <c r="BP21" i="2"/>
  <c r="BP22" i="2"/>
  <c r="BP30" i="2"/>
  <c r="BP31" i="2"/>
  <c r="BO3" i="2"/>
  <c r="BO4" i="2"/>
  <c r="BO12" i="2"/>
  <c r="BO13" i="2"/>
  <c r="BO21" i="2"/>
  <c r="BO22" i="2"/>
  <c r="BO30" i="2"/>
  <c r="BO31" i="2"/>
  <c r="BN3" i="2"/>
  <c r="BN4" i="2"/>
  <c r="BN12" i="2"/>
  <c r="BN13" i="2"/>
  <c r="BN21" i="2"/>
  <c r="BN22" i="2"/>
  <c r="BN30" i="2"/>
  <c r="BN31" i="2"/>
  <c r="BM3" i="2"/>
  <c r="BM4" i="2"/>
  <c r="BM12" i="2"/>
  <c r="BM13" i="2"/>
  <c r="BM21" i="2"/>
  <c r="BM22" i="2"/>
  <c r="BM30" i="2"/>
  <c r="BM31" i="2"/>
  <c r="BL3" i="2"/>
  <c r="BL4" i="2"/>
  <c r="BL12" i="2"/>
  <c r="BL13" i="2"/>
  <c r="BL21" i="2"/>
  <c r="BL22" i="2"/>
  <c r="BL30" i="2"/>
  <c r="BL31" i="2"/>
  <c r="BK3" i="2"/>
  <c r="BK4" i="2"/>
  <c r="BK12" i="2"/>
  <c r="BK13" i="2"/>
  <c r="BK21" i="2"/>
  <c r="BK22" i="2"/>
  <c r="BK30" i="2"/>
  <c r="BK31" i="2"/>
  <c r="BJ3" i="2"/>
  <c r="BJ4" i="2"/>
  <c r="BJ12" i="2"/>
  <c r="BJ13" i="2"/>
  <c r="BJ21" i="2"/>
  <c r="BJ22" i="2"/>
  <c r="BJ30" i="2"/>
  <c r="BJ31" i="2"/>
  <c r="AZ3" i="2"/>
  <c r="AZ4" i="2"/>
  <c r="AZ12" i="2"/>
  <c r="AZ13" i="2"/>
  <c r="AZ21" i="2"/>
  <c r="AZ22" i="2"/>
  <c r="AZ30" i="2"/>
  <c r="AZ31" i="2"/>
  <c r="AP3" i="2"/>
  <c r="AP4" i="2"/>
  <c r="AP12" i="2"/>
  <c r="AP13" i="2"/>
  <c r="AP21" i="2"/>
  <c r="AP22" i="2"/>
  <c r="AP30" i="2"/>
  <c r="AP31" i="2"/>
  <c r="AY3" i="2"/>
  <c r="AY4" i="2"/>
  <c r="AY12" i="2"/>
  <c r="AY13" i="2"/>
  <c r="AY21" i="2"/>
  <c r="AY22" i="2"/>
  <c r="AY30" i="2"/>
  <c r="AY31" i="2"/>
  <c r="AX3" i="2"/>
  <c r="AX4" i="2"/>
  <c r="AX12" i="2"/>
  <c r="AX13" i="2"/>
  <c r="AX21" i="2"/>
  <c r="AX22" i="2"/>
  <c r="AX30" i="2"/>
  <c r="AX31" i="2"/>
  <c r="AW3" i="2"/>
  <c r="AW4" i="2"/>
  <c r="AW12" i="2"/>
  <c r="AW13" i="2"/>
  <c r="AW21" i="2"/>
  <c r="AW22" i="2"/>
  <c r="AW30" i="2"/>
  <c r="AW31" i="2"/>
  <c r="AV3" i="2"/>
  <c r="AV4" i="2"/>
  <c r="AV12" i="2"/>
  <c r="AV13" i="2"/>
  <c r="AV21" i="2"/>
  <c r="AV22" i="2"/>
  <c r="AV30" i="2"/>
  <c r="AV31" i="2"/>
  <c r="AU3" i="2"/>
  <c r="AU4" i="2"/>
  <c r="AU12" i="2"/>
  <c r="AU13" i="2"/>
  <c r="AU21" i="2"/>
  <c r="AU22" i="2"/>
  <c r="AU30" i="2"/>
  <c r="AU31" i="2"/>
  <c r="AT3" i="2"/>
  <c r="AT4" i="2"/>
  <c r="AT12" i="2"/>
  <c r="AT13" i="2"/>
  <c r="AT21" i="2"/>
  <c r="AT22" i="2"/>
  <c r="AT30" i="2"/>
  <c r="AT31" i="2"/>
  <c r="AS3" i="2"/>
  <c r="AS4" i="2"/>
  <c r="AS12" i="2"/>
  <c r="AS13" i="2"/>
  <c r="AS21" i="2"/>
  <c r="AS22" i="2"/>
  <c r="AS30" i="2"/>
  <c r="AS31" i="2"/>
  <c r="AR3" i="2"/>
  <c r="AR4" i="2"/>
  <c r="AR12" i="2"/>
  <c r="AR13" i="2"/>
  <c r="AR21" i="2"/>
  <c r="AR22" i="2"/>
  <c r="AR30" i="2"/>
  <c r="AR31" i="2"/>
  <c r="AQ3" i="2"/>
  <c r="AQ4" i="2"/>
  <c r="AQ12" i="2"/>
  <c r="AQ13" i="2"/>
  <c r="AQ21" i="2"/>
  <c r="AQ22" i="2"/>
  <c r="AQ30" i="2"/>
  <c r="AQ31" i="2"/>
  <c r="AF3" i="2"/>
  <c r="AF4" i="2"/>
  <c r="AF12" i="2"/>
  <c r="AF13" i="2"/>
  <c r="AF21" i="2"/>
  <c r="AF22" i="2"/>
  <c r="AF30" i="2"/>
  <c r="AF31" i="2"/>
  <c r="W3" i="2"/>
  <c r="W4" i="2"/>
  <c r="W12" i="2"/>
  <c r="W13" i="2"/>
  <c r="W21" i="2"/>
  <c r="W22" i="2"/>
  <c r="W30" i="2"/>
  <c r="W31" i="2"/>
  <c r="AE3" i="2"/>
  <c r="AE4" i="2"/>
  <c r="AE12" i="2"/>
  <c r="AE13" i="2"/>
  <c r="AE21" i="2"/>
  <c r="AE22" i="2"/>
  <c r="AE30" i="2"/>
  <c r="AE31" i="2"/>
  <c r="AD3" i="2"/>
  <c r="AD4" i="2"/>
  <c r="AD12" i="2"/>
  <c r="AD13" i="2"/>
  <c r="AD21" i="2"/>
  <c r="AD22" i="2"/>
  <c r="AD30" i="2"/>
  <c r="AD31" i="2"/>
  <c r="AC3" i="2"/>
  <c r="AC4" i="2"/>
  <c r="AC12" i="2"/>
  <c r="AC13" i="2"/>
  <c r="AC21" i="2"/>
  <c r="AC22" i="2"/>
  <c r="AC30" i="2"/>
  <c r="AC31" i="2"/>
  <c r="AB3" i="2"/>
  <c r="AB4" i="2"/>
  <c r="AB12" i="2"/>
  <c r="AB13" i="2"/>
  <c r="AB21" i="2"/>
  <c r="AB22" i="2"/>
  <c r="AB30" i="2"/>
  <c r="AB31" i="2"/>
  <c r="AA3" i="2"/>
  <c r="AA4" i="2"/>
  <c r="AA12" i="2"/>
  <c r="AA13" i="2"/>
  <c r="AA21" i="2"/>
  <c r="AA22" i="2"/>
  <c r="AA30" i="2"/>
  <c r="AA31" i="2"/>
  <c r="Z3" i="2"/>
  <c r="Z4" i="2"/>
  <c r="Z12" i="2"/>
  <c r="Z13" i="2"/>
  <c r="Z21" i="2"/>
  <c r="Z22" i="2"/>
  <c r="Z30" i="2"/>
  <c r="Z31" i="2"/>
  <c r="Y3" i="2"/>
  <c r="Y4" i="2"/>
  <c r="Y12" i="2"/>
  <c r="Y13" i="2"/>
  <c r="Y21" i="2"/>
  <c r="Y22" i="2"/>
  <c r="Y30" i="2"/>
  <c r="Y31" i="2"/>
  <c r="X3" i="2"/>
  <c r="X4" i="2"/>
  <c r="X12" i="2"/>
  <c r="X13" i="2"/>
  <c r="X21" i="2"/>
  <c r="X22" i="2"/>
  <c r="X30" i="2"/>
  <c r="X31" i="2"/>
  <c r="AG3" i="2"/>
  <c r="AG4" i="2"/>
  <c r="AG12" i="2"/>
  <c r="AG13" i="2"/>
  <c r="AG21" i="2"/>
  <c r="AG22" i="2"/>
  <c r="AG30" i="2"/>
  <c r="AG31" i="2"/>
  <c r="N3" i="2"/>
  <c r="N12" i="2"/>
  <c r="N21" i="2"/>
  <c r="N30" i="2"/>
  <c r="D3" i="2"/>
  <c r="D12" i="2"/>
  <c r="D21" i="2"/>
  <c r="D30" i="2"/>
  <c r="N4" i="2"/>
  <c r="N13" i="2"/>
  <c r="N22" i="2"/>
  <c r="N31" i="2"/>
  <c r="D4" i="2"/>
  <c r="D13" i="2"/>
  <c r="D22" i="2"/>
  <c r="D31" i="2"/>
  <c r="M3" i="2"/>
  <c r="M12" i="2"/>
  <c r="M21" i="2"/>
  <c r="M30" i="2"/>
  <c r="M4" i="2"/>
  <c r="M13" i="2"/>
  <c r="M22" i="2"/>
  <c r="M31" i="2"/>
  <c r="L3" i="2"/>
  <c r="L12" i="2"/>
  <c r="L21" i="2"/>
  <c r="L30" i="2"/>
  <c r="L4" i="2"/>
  <c r="L13" i="2"/>
  <c r="L22" i="2"/>
  <c r="L31" i="2"/>
  <c r="K3" i="2"/>
  <c r="K12" i="2"/>
  <c r="K21" i="2"/>
  <c r="K30" i="2"/>
  <c r="K4" i="2"/>
  <c r="K13" i="2"/>
  <c r="K22" i="2"/>
  <c r="K31" i="2"/>
  <c r="J3" i="2"/>
  <c r="J12" i="2"/>
  <c r="J21" i="2"/>
  <c r="J30" i="2"/>
  <c r="J4" i="2"/>
  <c r="J13" i="2"/>
  <c r="J22" i="2"/>
  <c r="J31" i="2"/>
  <c r="I3" i="2"/>
  <c r="I12" i="2"/>
  <c r="I21" i="2"/>
  <c r="I30" i="2"/>
  <c r="I4" i="2"/>
  <c r="I13" i="2"/>
  <c r="I22" i="2"/>
  <c r="I31" i="2"/>
  <c r="H3" i="2"/>
  <c r="H12" i="2"/>
  <c r="H21" i="2"/>
  <c r="H30" i="2"/>
  <c r="H4" i="2"/>
  <c r="H13" i="2"/>
  <c r="H22" i="2"/>
  <c r="H31" i="2"/>
  <c r="G3" i="2"/>
  <c r="G12" i="2"/>
  <c r="G21" i="2"/>
  <c r="G30" i="2"/>
  <c r="G4" i="2"/>
  <c r="G13" i="2"/>
  <c r="G22" i="2"/>
  <c r="G31" i="2"/>
  <c r="F3" i="2"/>
  <c r="F12" i="2"/>
  <c r="F21" i="2"/>
  <c r="F30" i="2"/>
  <c r="F4" i="2"/>
  <c r="F13" i="2"/>
  <c r="F22" i="2"/>
  <c r="F31" i="2"/>
  <c r="E3" i="2"/>
  <c r="E12" i="2"/>
  <c r="E21" i="2"/>
  <c r="E30" i="2"/>
  <c r="E4" i="2"/>
  <c r="E13" i="2"/>
  <c r="E22" i="2"/>
  <c r="E31" i="2"/>
  <c r="DE5" i="2"/>
  <c r="DE14" i="2"/>
  <c r="DE23" i="2"/>
  <c r="DE32" i="2"/>
  <c r="CU5" i="2"/>
  <c r="CU14" i="2"/>
  <c r="CU23" i="2"/>
  <c r="CU32" i="2"/>
  <c r="DD5" i="2"/>
  <c r="DD14" i="2"/>
  <c r="DD23" i="2"/>
  <c r="DD32" i="2"/>
  <c r="DC5" i="2"/>
  <c r="DC14" i="2"/>
  <c r="DC23" i="2"/>
  <c r="DC32" i="2"/>
  <c r="DB5" i="2"/>
  <c r="DB14" i="2"/>
  <c r="DB23" i="2"/>
  <c r="DB32" i="2"/>
  <c r="DA5" i="2"/>
  <c r="DA14" i="2"/>
  <c r="DA23" i="2"/>
  <c r="DA32" i="2"/>
  <c r="CZ5" i="2"/>
  <c r="CZ14" i="2"/>
  <c r="CZ23" i="2"/>
  <c r="CZ32" i="2"/>
  <c r="CY5" i="2"/>
  <c r="CY14" i="2"/>
  <c r="CY23" i="2"/>
  <c r="CY32" i="2"/>
  <c r="CX5" i="2"/>
  <c r="CX14" i="2"/>
  <c r="CX23" i="2"/>
  <c r="CX32" i="2"/>
  <c r="CW5" i="2"/>
  <c r="CW14" i="2"/>
  <c r="CW23" i="2"/>
  <c r="CW32" i="2"/>
  <c r="CV5" i="2"/>
  <c r="CV14" i="2"/>
  <c r="CV23" i="2"/>
  <c r="CV32" i="2"/>
  <c r="AZ5" i="2"/>
  <c r="AZ14" i="2"/>
  <c r="AZ23" i="2"/>
  <c r="AZ32" i="2"/>
  <c r="AP5" i="2"/>
  <c r="AP14" i="2"/>
  <c r="AP23" i="2"/>
  <c r="AP32" i="2"/>
  <c r="AY5" i="2"/>
  <c r="AY14" i="2"/>
  <c r="AY23" i="2"/>
  <c r="AY32" i="2"/>
  <c r="AX5" i="2"/>
  <c r="AX14" i="2"/>
  <c r="AX23" i="2"/>
  <c r="AX32" i="2"/>
  <c r="AW5" i="2"/>
  <c r="AW14" i="2"/>
  <c r="AW23" i="2"/>
  <c r="AW32" i="2"/>
  <c r="AV5" i="2"/>
  <c r="AV14" i="2"/>
  <c r="AV23" i="2"/>
  <c r="AV32" i="2"/>
  <c r="AU5" i="2"/>
  <c r="AU14" i="2"/>
  <c r="AU23" i="2"/>
  <c r="AU32" i="2"/>
  <c r="AT5" i="2"/>
  <c r="AT14" i="2"/>
  <c r="AT23" i="2"/>
  <c r="AT32" i="2"/>
  <c r="AS5" i="2"/>
  <c r="AS14" i="2"/>
  <c r="AS23" i="2"/>
  <c r="AS32" i="2"/>
  <c r="AR5" i="2"/>
  <c r="AR14" i="2"/>
  <c r="AR23" i="2"/>
  <c r="AR32" i="2"/>
  <c r="AQ5" i="2"/>
  <c r="AQ14" i="2"/>
  <c r="AQ23" i="2"/>
  <c r="AQ32" i="2"/>
  <c r="AG5" i="2"/>
  <c r="AG14" i="2"/>
  <c r="AG23" i="2"/>
  <c r="AG32" i="2"/>
  <c r="W5" i="2"/>
  <c r="W14" i="2"/>
  <c r="W23" i="2"/>
  <c r="W32" i="2"/>
  <c r="AF5" i="2"/>
  <c r="AF14" i="2"/>
  <c r="AF23" i="2"/>
  <c r="AF32" i="2"/>
  <c r="AE5" i="2"/>
  <c r="AE14" i="2"/>
  <c r="AE23" i="2"/>
  <c r="AE32" i="2"/>
  <c r="AD5" i="2"/>
  <c r="AD14" i="2"/>
  <c r="AD23" i="2"/>
  <c r="AD32" i="2"/>
  <c r="AC5" i="2"/>
  <c r="AC14" i="2"/>
  <c r="AC23" i="2"/>
  <c r="AC32" i="2"/>
  <c r="AB5" i="2"/>
  <c r="AB14" i="2"/>
  <c r="AB23" i="2"/>
  <c r="AB32" i="2"/>
  <c r="AA5" i="2"/>
  <c r="AA14" i="2"/>
  <c r="AA23" i="2"/>
  <c r="AA32" i="2"/>
  <c r="Z5" i="2"/>
  <c r="Z14" i="2"/>
  <c r="Z23" i="2"/>
  <c r="Z32" i="2"/>
  <c r="Y5" i="2"/>
  <c r="Y14" i="2"/>
  <c r="Y23" i="2"/>
  <c r="Y32" i="2"/>
  <c r="X5" i="2"/>
  <c r="X14" i="2"/>
  <c r="X23" i="2"/>
  <c r="X32" i="2"/>
  <c r="AF104" i="4"/>
  <c r="AB104" i="4" s="1"/>
  <c r="M104" i="4"/>
  <c r="CR2" i="8"/>
  <c r="CT2" i="8" s="1"/>
  <c r="CS1" i="8"/>
  <c r="BY2" i="8"/>
  <c r="CA2" i="8" s="1"/>
  <c r="BZ1" i="8"/>
  <c r="BF2" i="8"/>
  <c r="BH2" i="8" s="1"/>
  <c r="BG1" i="8"/>
  <c r="AM2" i="8"/>
  <c r="AO2" i="8" s="1"/>
  <c r="AN1" i="8"/>
  <c r="T2" i="8"/>
  <c r="V2" i="8" s="1"/>
  <c r="U1" i="8"/>
  <c r="A2" i="8"/>
  <c r="C2" i="8" s="1"/>
  <c r="CU217" i="4"/>
  <c r="CT213" i="4"/>
  <c r="CU214" i="4" s="1"/>
  <c r="CU208" i="4"/>
  <c r="CT204" i="4"/>
  <c r="CU205" i="4" s="1"/>
  <c r="CU159" i="4"/>
  <c r="CU160" i="4" s="1"/>
  <c r="CV159" i="4"/>
  <c r="CV160" i="4" s="1"/>
  <c r="CW159" i="4"/>
  <c r="CW160" i="4" s="1"/>
  <c r="CX159" i="4"/>
  <c r="CX160" i="4" s="1"/>
  <c r="CY159" i="4"/>
  <c r="CY160" i="4" s="1"/>
  <c r="CZ159" i="4"/>
  <c r="CZ160" i="4" s="1"/>
  <c r="DA159" i="4"/>
  <c r="DA160" i="4" s="1"/>
  <c r="DB159" i="4"/>
  <c r="DB160" i="4" s="1"/>
  <c r="DC159" i="4"/>
  <c r="DC160" i="4" s="1"/>
  <c r="DD159" i="4"/>
  <c r="DD160" i="4" s="1"/>
  <c r="CU155" i="4"/>
  <c r="CU156" i="4" s="1"/>
  <c r="CV155" i="4"/>
  <c r="CV156" i="4" s="1"/>
  <c r="CW155" i="4"/>
  <c r="CW156" i="4" s="1"/>
  <c r="CX155" i="4"/>
  <c r="CX156" i="4" s="1"/>
  <c r="CY155" i="4"/>
  <c r="CY156" i="4" s="1"/>
  <c r="CZ155" i="4"/>
  <c r="CZ156" i="4" s="1"/>
  <c r="DA155" i="4"/>
  <c r="DA156" i="4" s="1"/>
  <c r="DB155" i="4"/>
  <c r="DB156" i="4" s="1"/>
  <c r="DC155" i="4"/>
  <c r="DC156" i="4" s="1"/>
  <c r="DD155" i="4"/>
  <c r="DD156" i="4" s="1"/>
  <c r="CU150" i="4"/>
  <c r="CU151" i="4" s="1"/>
  <c r="CV150" i="4"/>
  <c r="CV151" i="4" s="1"/>
  <c r="CW150" i="4"/>
  <c r="CW151" i="4" s="1"/>
  <c r="CX150" i="4"/>
  <c r="CX151" i="4" s="1"/>
  <c r="CY150" i="4"/>
  <c r="CY151" i="4" s="1"/>
  <c r="CZ150" i="4"/>
  <c r="CZ151" i="4" s="1"/>
  <c r="DA150" i="4"/>
  <c r="DA151" i="4" s="1"/>
  <c r="DB150" i="4"/>
  <c r="DB151" i="4" s="1"/>
  <c r="DC150" i="4"/>
  <c r="DC151" i="4" s="1"/>
  <c r="DD150" i="4"/>
  <c r="DD151" i="4" s="1"/>
  <c r="CU146" i="4"/>
  <c r="CU147" i="4" s="1"/>
  <c r="CV146" i="4"/>
  <c r="CV147" i="4" s="1"/>
  <c r="CW146" i="4"/>
  <c r="CW147" i="4" s="1"/>
  <c r="CX146" i="4"/>
  <c r="CX147" i="4" s="1"/>
  <c r="CY146" i="4"/>
  <c r="CY147" i="4" s="1"/>
  <c r="CZ146" i="4"/>
  <c r="CZ147" i="4" s="1"/>
  <c r="DA146" i="4"/>
  <c r="DA147" i="4" s="1"/>
  <c r="DB146" i="4"/>
  <c r="DB147" i="4" s="1"/>
  <c r="DC146" i="4"/>
  <c r="DC147" i="4" s="1"/>
  <c r="DD146" i="4"/>
  <c r="DD147" i="4" s="1"/>
  <c r="DD104" i="4"/>
  <c r="DB104" i="4" s="1"/>
  <c r="CT104" i="4"/>
  <c r="CU99" i="4" s="1"/>
  <c r="CB217" i="4"/>
  <c r="CA213" i="4"/>
  <c r="CB214" i="4" s="1"/>
  <c r="CB208" i="4"/>
  <c r="CA204" i="4"/>
  <c r="CB205" i="4" s="1"/>
  <c r="CB159" i="4"/>
  <c r="CB160" i="4" s="1"/>
  <c r="CC159" i="4"/>
  <c r="CC160" i="4" s="1"/>
  <c r="CD159" i="4"/>
  <c r="CE159" i="4"/>
  <c r="CE160" i="4" s="1"/>
  <c r="CF159" i="4"/>
  <c r="CF160" i="4" s="1"/>
  <c r="CG159" i="4"/>
  <c r="CG160" i="4" s="1"/>
  <c r="CH159" i="4"/>
  <c r="CH160" i="4" s="1"/>
  <c r="CI159" i="4"/>
  <c r="CI160" i="4" s="1"/>
  <c r="CJ159" i="4"/>
  <c r="CJ160" i="4" s="1"/>
  <c r="CK159" i="4"/>
  <c r="CK160" i="4" s="1"/>
  <c r="CB155" i="4"/>
  <c r="CC155" i="4"/>
  <c r="CC156" i="4" s="1"/>
  <c r="CD155" i="4"/>
  <c r="CD156" i="4" s="1"/>
  <c r="CE155" i="4"/>
  <c r="CE156" i="4" s="1"/>
  <c r="CF155" i="4"/>
  <c r="CF156" i="4" s="1"/>
  <c r="CG155" i="4"/>
  <c r="CG156" i="4" s="1"/>
  <c r="CH155" i="4"/>
  <c r="CH156" i="4" s="1"/>
  <c r="CI155" i="4"/>
  <c r="CI156" i="4" s="1"/>
  <c r="CJ155" i="4"/>
  <c r="CJ156" i="4" s="1"/>
  <c r="CK155" i="4"/>
  <c r="CK156" i="4" s="1"/>
  <c r="CB150" i="4"/>
  <c r="CB151" i="4" s="1"/>
  <c r="CC150" i="4"/>
  <c r="CC151" i="4" s="1"/>
  <c r="CD150" i="4"/>
  <c r="CD151" i="4" s="1"/>
  <c r="CE150" i="4"/>
  <c r="CE151" i="4" s="1"/>
  <c r="CF150" i="4"/>
  <c r="CF151" i="4" s="1"/>
  <c r="CG150" i="4"/>
  <c r="CG151" i="4" s="1"/>
  <c r="CH150" i="4"/>
  <c r="CH151" i="4" s="1"/>
  <c r="CI150" i="4"/>
  <c r="CI151" i="4" s="1"/>
  <c r="CJ150" i="4"/>
  <c r="CJ151" i="4" s="1"/>
  <c r="CK150" i="4"/>
  <c r="CK151" i="4" s="1"/>
  <c r="CB146" i="4"/>
  <c r="CC146" i="4"/>
  <c r="CC147" i="4" s="1"/>
  <c r="CD146" i="4"/>
  <c r="CD147" i="4" s="1"/>
  <c r="CE146" i="4"/>
  <c r="CE147" i="4" s="1"/>
  <c r="CF146" i="4"/>
  <c r="CF147" i="4" s="1"/>
  <c r="CG146" i="4"/>
  <c r="CG147" i="4" s="1"/>
  <c r="CH146" i="4"/>
  <c r="CH147" i="4" s="1"/>
  <c r="CI146" i="4"/>
  <c r="CI147" i="4" s="1"/>
  <c r="CJ146" i="4"/>
  <c r="CJ147" i="4" s="1"/>
  <c r="CK146" i="4"/>
  <c r="CK147" i="4" s="1"/>
  <c r="CK104" i="4"/>
  <c r="CH104" i="4" s="1"/>
  <c r="CA104" i="4"/>
  <c r="CB99" i="4" s="1"/>
  <c r="BI217" i="4"/>
  <c r="BH213" i="4"/>
  <c r="BI214" i="4" s="1"/>
  <c r="BI208" i="4"/>
  <c r="BH204" i="4"/>
  <c r="BI205" i="4" s="1"/>
  <c r="BI159" i="4"/>
  <c r="BI160" i="4" s="1"/>
  <c r="BJ159" i="4"/>
  <c r="BJ160" i="4" s="1"/>
  <c r="BK159" i="4"/>
  <c r="BL159" i="4"/>
  <c r="BL160" i="4" s="1"/>
  <c r="BM159" i="4"/>
  <c r="BM160" i="4" s="1"/>
  <c r="BN159" i="4"/>
  <c r="BN160" i="4" s="1"/>
  <c r="BO159" i="4"/>
  <c r="BO160" i="4" s="1"/>
  <c r="BP159" i="4"/>
  <c r="BP160" i="4" s="1"/>
  <c r="BQ159" i="4"/>
  <c r="BQ160" i="4" s="1"/>
  <c r="BR159" i="4"/>
  <c r="BR160" i="4" s="1"/>
  <c r="BI155" i="4"/>
  <c r="BJ155" i="4"/>
  <c r="BJ156" i="4" s="1"/>
  <c r="BK155" i="4"/>
  <c r="BK156" i="4" s="1"/>
  <c r="BL155" i="4"/>
  <c r="BL156" i="4" s="1"/>
  <c r="BM155" i="4"/>
  <c r="BM156" i="4" s="1"/>
  <c r="BN155" i="4"/>
  <c r="BN156" i="4" s="1"/>
  <c r="BO155" i="4"/>
  <c r="BO156" i="4" s="1"/>
  <c r="BP155" i="4"/>
  <c r="BP156" i="4" s="1"/>
  <c r="BQ155" i="4"/>
  <c r="BQ156" i="4" s="1"/>
  <c r="BR155" i="4"/>
  <c r="BR156" i="4" s="1"/>
  <c r="BI150" i="4"/>
  <c r="BI151" i="4" s="1"/>
  <c r="BJ150" i="4"/>
  <c r="BJ151" i="4" s="1"/>
  <c r="BK150" i="4"/>
  <c r="BK151" i="4" s="1"/>
  <c r="BL150" i="4"/>
  <c r="BL151" i="4" s="1"/>
  <c r="BM150" i="4"/>
  <c r="BM151" i="4" s="1"/>
  <c r="BN150" i="4"/>
  <c r="BN151" i="4" s="1"/>
  <c r="BO150" i="4"/>
  <c r="BO151" i="4" s="1"/>
  <c r="BP150" i="4"/>
  <c r="BP151" i="4" s="1"/>
  <c r="BQ150" i="4"/>
  <c r="BQ151" i="4" s="1"/>
  <c r="BR150" i="4"/>
  <c r="BR151" i="4" s="1"/>
  <c r="BI146" i="4"/>
  <c r="BI147" i="4" s="1"/>
  <c r="BJ146" i="4"/>
  <c r="BJ147" i="4" s="1"/>
  <c r="BK146" i="4"/>
  <c r="BK147" i="4" s="1"/>
  <c r="BL146" i="4"/>
  <c r="BL147" i="4" s="1"/>
  <c r="BM146" i="4"/>
  <c r="BM147" i="4" s="1"/>
  <c r="BN146" i="4"/>
  <c r="BN147" i="4" s="1"/>
  <c r="BO146" i="4"/>
  <c r="BO147" i="4" s="1"/>
  <c r="BP146" i="4"/>
  <c r="BP147" i="4" s="1"/>
  <c r="BQ146" i="4"/>
  <c r="BQ147" i="4" s="1"/>
  <c r="BR146" i="4"/>
  <c r="BR147" i="4" s="1"/>
  <c r="BR104" i="4"/>
  <c r="BP104" i="4" s="1"/>
  <c r="BH104" i="4"/>
  <c r="BI99" i="4" s="1"/>
  <c r="BI98" i="4"/>
  <c r="AP217" i="4"/>
  <c r="AO213" i="4"/>
  <c r="AP214" i="4" s="1"/>
  <c r="AP208" i="4"/>
  <c r="AO204" i="4"/>
  <c r="AP205" i="4" s="1"/>
  <c r="AP159" i="4"/>
  <c r="AP160" i="4" s="1"/>
  <c r="AQ159" i="4"/>
  <c r="AR159" i="4"/>
  <c r="AR160" i="4" s="1"/>
  <c r="AS159" i="4"/>
  <c r="AS160" i="4" s="1"/>
  <c r="AT159" i="4"/>
  <c r="AT160" i="4" s="1"/>
  <c r="AU159" i="4"/>
  <c r="AU160" i="4" s="1"/>
  <c r="AV159" i="4"/>
  <c r="AV160" i="4" s="1"/>
  <c r="AW159" i="4"/>
  <c r="AW160" i="4" s="1"/>
  <c r="AX159" i="4"/>
  <c r="AX160" i="4" s="1"/>
  <c r="AY159" i="4"/>
  <c r="AY160" i="4" s="1"/>
  <c r="AP155" i="4"/>
  <c r="AP156" i="4" s="1"/>
  <c r="AQ155" i="4"/>
  <c r="AQ156" i="4" s="1"/>
  <c r="AR155" i="4"/>
  <c r="AS155" i="4"/>
  <c r="AS156" i="4" s="1"/>
  <c r="AT155" i="4"/>
  <c r="AT156" i="4" s="1"/>
  <c r="AU155" i="4"/>
  <c r="AU156" i="4" s="1"/>
  <c r="AV155" i="4"/>
  <c r="AV156" i="4" s="1"/>
  <c r="AW155" i="4"/>
  <c r="AW156" i="4" s="1"/>
  <c r="AX155" i="4"/>
  <c r="AX156" i="4" s="1"/>
  <c r="AY155" i="4"/>
  <c r="AY156" i="4" s="1"/>
  <c r="AP150" i="4"/>
  <c r="AP151" i="4" s="1"/>
  <c r="AQ150" i="4"/>
  <c r="AQ151" i="4" s="1"/>
  <c r="AR150" i="4"/>
  <c r="AR151" i="4" s="1"/>
  <c r="AS150" i="4"/>
  <c r="AS151" i="4" s="1"/>
  <c r="AT150" i="4"/>
  <c r="AT151" i="4" s="1"/>
  <c r="AU150" i="4"/>
  <c r="AU151" i="4" s="1"/>
  <c r="AV150" i="4"/>
  <c r="AV151" i="4" s="1"/>
  <c r="AW150" i="4"/>
  <c r="AW151" i="4" s="1"/>
  <c r="AX150" i="4"/>
  <c r="AX151" i="4" s="1"/>
  <c r="AY150" i="4"/>
  <c r="AY151" i="4" s="1"/>
  <c r="AP146" i="4"/>
  <c r="AP147" i="4" s="1"/>
  <c r="AQ146" i="4"/>
  <c r="AQ147" i="4" s="1"/>
  <c r="AR146" i="4"/>
  <c r="AR147" i="4" s="1"/>
  <c r="AS146" i="4"/>
  <c r="AS147" i="4" s="1"/>
  <c r="AT146" i="4"/>
  <c r="AT147" i="4" s="1"/>
  <c r="AU146" i="4"/>
  <c r="AU147" i="4" s="1"/>
  <c r="AV146" i="4"/>
  <c r="AV147" i="4" s="1"/>
  <c r="AW146" i="4"/>
  <c r="AW147" i="4" s="1"/>
  <c r="AX146" i="4"/>
  <c r="AX147" i="4" s="1"/>
  <c r="AY146" i="4"/>
  <c r="AY147" i="4" s="1"/>
  <c r="AY104" i="4"/>
  <c r="AR104" i="4" s="1"/>
  <c r="AO104" i="4"/>
  <c r="AP99" i="4" s="1"/>
  <c r="W217" i="4"/>
  <c r="V213" i="4"/>
  <c r="W214" i="4" s="1"/>
  <c r="W208" i="4"/>
  <c r="V204" i="4"/>
  <c r="W205" i="4" s="1"/>
  <c r="W159" i="4"/>
  <c r="W160" i="4" s="1"/>
  <c r="X159" i="4"/>
  <c r="X160" i="4" s="1"/>
  <c r="Y159" i="4"/>
  <c r="Y160" i="4" s="1"/>
  <c r="Z159" i="4"/>
  <c r="AA159" i="4"/>
  <c r="AA160" i="4" s="1"/>
  <c r="AB159" i="4"/>
  <c r="AB160" i="4" s="1"/>
  <c r="AC159" i="4"/>
  <c r="AC160" i="4" s="1"/>
  <c r="AD159" i="4"/>
  <c r="AD160" i="4" s="1"/>
  <c r="AE159" i="4"/>
  <c r="AE160" i="4" s="1"/>
  <c r="AF159" i="4"/>
  <c r="AF160" i="4" s="1"/>
  <c r="W155" i="4"/>
  <c r="W156" i="4" s="1"/>
  <c r="X155" i="4"/>
  <c r="X156" i="4" s="1"/>
  <c r="Y155" i="4"/>
  <c r="Z155" i="4"/>
  <c r="Z156" i="4" s="1"/>
  <c r="AA155" i="4"/>
  <c r="AA156" i="4" s="1"/>
  <c r="AB155" i="4"/>
  <c r="AB156" i="4" s="1"/>
  <c r="AC155" i="4"/>
  <c r="AC156" i="4" s="1"/>
  <c r="AD155" i="4"/>
  <c r="AD156" i="4" s="1"/>
  <c r="AE155" i="4"/>
  <c r="AE156" i="4" s="1"/>
  <c r="AF155" i="4"/>
  <c r="AF156" i="4" s="1"/>
  <c r="Y156" i="4"/>
  <c r="W150" i="4"/>
  <c r="W151" i="4" s="1"/>
  <c r="X150" i="4"/>
  <c r="X151" i="4" s="1"/>
  <c r="Y150" i="4"/>
  <c r="Y151" i="4" s="1"/>
  <c r="Z150" i="4"/>
  <c r="Z151" i="4" s="1"/>
  <c r="AA150" i="4"/>
  <c r="AA151" i="4" s="1"/>
  <c r="AB150" i="4"/>
  <c r="AB151" i="4" s="1"/>
  <c r="AC150" i="4"/>
  <c r="AC151" i="4" s="1"/>
  <c r="AD150" i="4"/>
  <c r="AD151" i="4" s="1"/>
  <c r="AE150" i="4"/>
  <c r="AE151" i="4" s="1"/>
  <c r="AF150" i="4"/>
  <c r="AF151" i="4" s="1"/>
  <c r="W146" i="4"/>
  <c r="W147" i="4" s="1"/>
  <c r="X146" i="4"/>
  <c r="X147" i="4" s="1"/>
  <c r="Y146" i="4"/>
  <c r="Y147" i="4" s="1"/>
  <c r="Z146" i="4"/>
  <c r="Z147" i="4" s="1"/>
  <c r="AA146" i="4"/>
  <c r="AA147" i="4" s="1"/>
  <c r="AB146" i="4"/>
  <c r="AB147" i="4" s="1"/>
  <c r="AC146" i="4"/>
  <c r="AC147" i="4" s="1"/>
  <c r="AD146" i="4"/>
  <c r="AD147" i="4" s="1"/>
  <c r="AE146" i="4"/>
  <c r="AE147" i="4" s="1"/>
  <c r="AF146" i="4"/>
  <c r="AF147" i="4" s="1"/>
  <c r="X104" i="4"/>
  <c r="V104" i="4"/>
  <c r="W99" i="4" s="1"/>
  <c r="DE68" i="2"/>
  <c r="DD68" i="2"/>
  <c r="DC68" i="2"/>
  <c r="DB68" i="2"/>
  <c r="DA68" i="2"/>
  <c r="CZ68" i="2"/>
  <c r="CY68" i="2"/>
  <c r="CX68" i="2"/>
  <c r="CW68" i="2"/>
  <c r="CV68" i="2"/>
  <c r="CU68" i="2"/>
  <c r="CT68" i="2"/>
  <c r="DE67" i="2"/>
  <c r="DD67" i="2"/>
  <c r="DC67" i="2"/>
  <c r="DB67" i="2"/>
  <c r="DA67" i="2"/>
  <c r="CZ67" i="2"/>
  <c r="CY67" i="2"/>
  <c r="CX67" i="2"/>
  <c r="CW67" i="2"/>
  <c r="CV67" i="2"/>
  <c r="CU67" i="2"/>
  <c r="CT67" i="2"/>
  <c r="DE66" i="2"/>
  <c r="DD66" i="2"/>
  <c r="DC66" i="2"/>
  <c r="DB66" i="2"/>
  <c r="DA66" i="2"/>
  <c r="CZ66" i="2"/>
  <c r="CY66" i="2"/>
  <c r="CX66" i="2"/>
  <c r="CW66" i="2"/>
  <c r="CV66" i="2"/>
  <c r="CU66" i="2"/>
  <c r="CT66" i="2"/>
  <c r="DE59" i="2"/>
  <c r="DD59" i="2"/>
  <c r="DC59" i="2"/>
  <c r="DB59" i="2"/>
  <c r="DA59" i="2"/>
  <c r="CZ59" i="2"/>
  <c r="CY59" i="2"/>
  <c r="CX59" i="2"/>
  <c r="CW59" i="2"/>
  <c r="CV59" i="2"/>
  <c r="CU59" i="2"/>
  <c r="CT59" i="2"/>
  <c r="DE58" i="2"/>
  <c r="DD58" i="2"/>
  <c r="DC58" i="2"/>
  <c r="DB58" i="2"/>
  <c r="DA58" i="2"/>
  <c r="CZ58" i="2"/>
  <c r="CY58" i="2"/>
  <c r="CX58" i="2"/>
  <c r="CW58" i="2"/>
  <c r="CV58" i="2"/>
  <c r="CU58" i="2"/>
  <c r="CT58" i="2"/>
  <c r="DE57" i="2"/>
  <c r="DD57" i="2"/>
  <c r="DC57" i="2"/>
  <c r="DB57" i="2"/>
  <c r="DA57" i="2"/>
  <c r="CZ57" i="2"/>
  <c r="CY57" i="2"/>
  <c r="CX57" i="2"/>
  <c r="CW57" i="2"/>
  <c r="CV57" i="2"/>
  <c r="CU57" i="2"/>
  <c r="CT57" i="2"/>
  <c r="DE50" i="2"/>
  <c r="DD50" i="2"/>
  <c r="DC50" i="2"/>
  <c r="DB50" i="2"/>
  <c r="DA50" i="2"/>
  <c r="CZ50" i="2"/>
  <c r="CY50" i="2"/>
  <c r="CX50" i="2"/>
  <c r="CW50" i="2"/>
  <c r="CV50" i="2"/>
  <c r="CU50" i="2"/>
  <c r="CT50" i="2"/>
  <c r="DE49" i="2"/>
  <c r="DD49" i="2"/>
  <c r="DC49" i="2"/>
  <c r="DB49" i="2"/>
  <c r="DA49" i="2"/>
  <c r="CZ49" i="2"/>
  <c r="CY49" i="2"/>
  <c r="CX49" i="2"/>
  <c r="CW49" i="2"/>
  <c r="CV49" i="2"/>
  <c r="CU49" i="2"/>
  <c r="CT49" i="2"/>
  <c r="DE48" i="2"/>
  <c r="DD48" i="2"/>
  <c r="DC48" i="2"/>
  <c r="DB48" i="2"/>
  <c r="DA48" i="2"/>
  <c r="CZ48" i="2"/>
  <c r="CY48" i="2"/>
  <c r="CX48" i="2"/>
  <c r="CW48" i="2"/>
  <c r="CV48" i="2"/>
  <c r="CU48" i="2"/>
  <c r="CT48" i="2"/>
  <c r="DE41" i="2"/>
  <c r="DD41" i="2"/>
  <c r="DC41" i="2"/>
  <c r="DB41" i="2"/>
  <c r="DA41" i="2"/>
  <c r="CZ41" i="2"/>
  <c r="CY41" i="2"/>
  <c r="CX41" i="2"/>
  <c r="CW41" i="2"/>
  <c r="CV41" i="2"/>
  <c r="CU41" i="2"/>
  <c r="CT41" i="2"/>
  <c r="DE40" i="2"/>
  <c r="DD40" i="2"/>
  <c r="DC40" i="2"/>
  <c r="DB40" i="2"/>
  <c r="DA40" i="2"/>
  <c r="CZ40" i="2"/>
  <c r="CY40" i="2"/>
  <c r="CX40" i="2"/>
  <c r="CW40" i="2"/>
  <c r="CV40" i="2"/>
  <c r="CU40" i="2"/>
  <c r="CT40" i="2"/>
  <c r="DE39" i="2"/>
  <c r="DD39" i="2"/>
  <c r="DC39" i="2"/>
  <c r="DB39" i="2"/>
  <c r="DA39" i="2"/>
  <c r="CZ39" i="2"/>
  <c r="CY39" i="2"/>
  <c r="CX39" i="2"/>
  <c r="CW39" i="2"/>
  <c r="CV39" i="2"/>
  <c r="CU39" i="2"/>
  <c r="CT39" i="2"/>
  <c r="CT32" i="2"/>
  <c r="CT31" i="2"/>
  <c r="CT30" i="2"/>
  <c r="CT23" i="2"/>
  <c r="CT22" i="2"/>
  <c r="CT21" i="2"/>
  <c r="CT14" i="2"/>
  <c r="CT13" i="2"/>
  <c r="CT12" i="2"/>
  <c r="CT5" i="2"/>
  <c r="CT4" i="2"/>
  <c r="CT3" i="2"/>
  <c r="CL68" i="2"/>
  <c r="CK68" i="2"/>
  <c r="CJ68" i="2"/>
  <c r="CI68" i="2"/>
  <c r="CH68" i="2"/>
  <c r="CG68" i="2"/>
  <c r="CF68" i="2"/>
  <c r="CE68" i="2"/>
  <c r="CD68" i="2"/>
  <c r="CC68" i="2"/>
  <c r="CB68" i="2"/>
  <c r="CA68" i="2"/>
  <c r="CL67" i="2"/>
  <c r="CK67" i="2"/>
  <c r="CJ67" i="2"/>
  <c r="CI67" i="2"/>
  <c r="CH67" i="2"/>
  <c r="CG67" i="2"/>
  <c r="CF67" i="2"/>
  <c r="CE67" i="2"/>
  <c r="CD67" i="2"/>
  <c r="CC67" i="2"/>
  <c r="CB67" i="2"/>
  <c r="CA67" i="2"/>
  <c r="CL66" i="2"/>
  <c r="CK66" i="2"/>
  <c r="CJ66" i="2"/>
  <c r="CI66" i="2"/>
  <c r="CH66" i="2"/>
  <c r="CG66" i="2"/>
  <c r="CF66" i="2"/>
  <c r="CE66" i="2"/>
  <c r="CD66" i="2"/>
  <c r="CC66" i="2"/>
  <c r="CB66" i="2"/>
  <c r="CA66" i="2"/>
  <c r="CL59" i="2"/>
  <c r="CK59" i="2"/>
  <c r="CJ59" i="2"/>
  <c r="CI59" i="2"/>
  <c r="CH59" i="2"/>
  <c r="CG59" i="2"/>
  <c r="CF59" i="2"/>
  <c r="CE59" i="2"/>
  <c r="CD59" i="2"/>
  <c r="CC59" i="2"/>
  <c r="CB59" i="2"/>
  <c r="CA59" i="2"/>
  <c r="CL58" i="2"/>
  <c r="CK58" i="2"/>
  <c r="CJ58" i="2"/>
  <c r="CI58" i="2"/>
  <c r="CH58" i="2"/>
  <c r="CG58" i="2"/>
  <c r="CF58" i="2"/>
  <c r="CE58" i="2"/>
  <c r="CD58" i="2"/>
  <c r="CC58" i="2"/>
  <c r="CB58" i="2"/>
  <c r="CA58" i="2"/>
  <c r="CL57" i="2"/>
  <c r="CK57" i="2"/>
  <c r="CJ57" i="2"/>
  <c r="CI57" i="2"/>
  <c r="CH57" i="2"/>
  <c r="CG57" i="2"/>
  <c r="CF57" i="2"/>
  <c r="CE57" i="2"/>
  <c r="CD57" i="2"/>
  <c r="CC57" i="2"/>
  <c r="CB57" i="2"/>
  <c r="CA57" i="2"/>
  <c r="CL50" i="2"/>
  <c r="CK50" i="2"/>
  <c r="CJ50" i="2"/>
  <c r="CI50" i="2"/>
  <c r="CH50" i="2"/>
  <c r="CG50" i="2"/>
  <c r="CF50" i="2"/>
  <c r="CE50" i="2"/>
  <c r="CD50" i="2"/>
  <c r="CC50" i="2"/>
  <c r="CB50" i="2"/>
  <c r="CA50" i="2"/>
  <c r="CL49" i="2"/>
  <c r="CK49" i="2"/>
  <c r="CJ49" i="2"/>
  <c r="CI49" i="2"/>
  <c r="CH49" i="2"/>
  <c r="CG49" i="2"/>
  <c r="CF49" i="2"/>
  <c r="CE49" i="2"/>
  <c r="CD49" i="2"/>
  <c r="CC49" i="2"/>
  <c r="CB49" i="2"/>
  <c r="CA49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CL41" i="2"/>
  <c r="CK41" i="2"/>
  <c r="CJ41" i="2"/>
  <c r="CI41" i="2"/>
  <c r="CH41" i="2"/>
  <c r="CG41" i="2"/>
  <c r="CF41" i="2"/>
  <c r="CE41" i="2"/>
  <c r="CD41" i="2"/>
  <c r="CC41" i="2"/>
  <c r="CB41" i="2"/>
  <c r="CA41" i="2"/>
  <c r="CL40" i="2"/>
  <c r="CK40" i="2"/>
  <c r="CJ40" i="2"/>
  <c r="CI40" i="2"/>
  <c r="CH40" i="2"/>
  <c r="CG40" i="2"/>
  <c r="CF40" i="2"/>
  <c r="CE40" i="2"/>
  <c r="CD40" i="2"/>
  <c r="CC40" i="2"/>
  <c r="CB40" i="2"/>
  <c r="CA40" i="2"/>
  <c r="CL39" i="2"/>
  <c r="CK39" i="2"/>
  <c r="CJ39" i="2"/>
  <c r="CI39" i="2"/>
  <c r="CH39" i="2"/>
  <c r="CG39" i="2"/>
  <c r="CF39" i="2"/>
  <c r="CE39" i="2"/>
  <c r="CD39" i="2"/>
  <c r="CC39" i="2"/>
  <c r="CB39" i="2"/>
  <c r="CA39" i="2"/>
  <c r="CL32" i="2"/>
  <c r="CK32" i="2"/>
  <c r="CJ32" i="2"/>
  <c r="CI32" i="2"/>
  <c r="CH32" i="2"/>
  <c r="CG32" i="2"/>
  <c r="CF32" i="2"/>
  <c r="CE32" i="2"/>
  <c r="CD32" i="2"/>
  <c r="CC32" i="2"/>
  <c r="CB32" i="2"/>
  <c r="CA32" i="2"/>
  <c r="CA31" i="2"/>
  <c r="CA30" i="2"/>
  <c r="CL23" i="2"/>
  <c r="CK23" i="2"/>
  <c r="CJ23" i="2"/>
  <c r="CI23" i="2"/>
  <c r="CH23" i="2"/>
  <c r="CG23" i="2"/>
  <c r="CF23" i="2"/>
  <c r="CE23" i="2"/>
  <c r="CD23" i="2"/>
  <c r="CC23" i="2"/>
  <c r="CB23" i="2"/>
  <c r="CA23" i="2"/>
  <c r="CA22" i="2"/>
  <c r="CA21" i="2"/>
  <c r="CL14" i="2"/>
  <c r="CK14" i="2"/>
  <c r="CJ14" i="2"/>
  <c r="CI14" i="2"/>
  <c r="CH14" i="2"/>
  <c r="CG14" i="2"/>
  <c r="CF14" i="2"/>
  <c r="CE14" i="2"/>
  <c r="CD14" i="2"/>
  <c r="CC14" i="2"/>
  <c r="CB14" i="2"/>
  <c r="CA14" i="2"/>
  <c r="CA13" i="2"/>
  <c r="CA12" i="2"/>
  <c r="CL5" i="2"/>
  <c r="CK5" i="2"/>
  <c r="CJ5" i="2"/>
  <c r="CI5" i="2"/>
  <c r="CH5" i="2"/>
  <c r="CG5" i="2"/>
  <c r="CF5" i="2"/>
  <c r="CE5" i="2"/>
  <c r="CD5" i="2"/>
  <c r="CC5" i="2"/>
  <c r="CB5" i="2"/>
  <c r="CA5" i="2"/>
  <c r="CA4" i="2"/>
  <c r="CA3" i="2"/>
  <c r="BS68" i="2"/>
  <c r="BR68" i="2"/>
  <c r="BQ68" i="2"/>
  <c r="BP68" i="2"/>
  <c r="BO68" i="2"/>
  <c r="BN68" i="2"/>
  <c r="BM68" i="2"/>
  <c r="BL68" i="2"/>
  <c r="BK68" i="2"/>
  <c r="BJ68" i="2"/>
  <c r="BI68" i="2"/>
  <c r="BH68" i="2"/>
  <c r="BS67" i="2"/>
  <c r="BR67" i="2"/>
  <c r="BQ67" i="2"/>
  <c r="BP67" i="2"/>
  <c r="BO67" i="2"/>
  <c r="BN67" i="2"/>
  <c r="BM67" i="2"/>
  <c r="BL67" i="2"/>
  <c r="BK67" i="2"/>
  <c r="BJ67" i="2"/>
  <c r="BI67" i="2"/>
  <c r="BH67" i="2"/>
  <c r="BS66" i="2"/>
  <c r="BR66" i="2"/>
  <c r="BQ66" i="2"/>
  <c r="BP66" i="2"/>
  <c r="BO66" i="2"/>
  <c r="BN66" i="2"/>
  <c r="BM66" i="2"/>
  <c r="BL66" i="2"/>
  <c r="BK66" i="2"/>
  <c r="BJ66" i="2"/>
  <c r="BI66" i="2"/>
  <c r="BH66" i="2"/>
  <c r="BS59" i="2"/>
  <c r="BR59" i="2"/>
  <c r="BQ59" i="2"/>
  <c r="BP59" i="2"/>
  <c r="BO59" i="2"/>
  <c r="BN59" i="2"/>
  <c r="BM59" i="2"/>
  <c r="BL59" i="2"/>
  <c r="BK59" i="2"/>
  <c r="BJ59" i="2"/>
  <c r="BI59" i="2"/>
  <c r="BH59" i="2"/>
  <c r="BS58" i="2"/>
  <c r="BR58" i="2"/>
  <c r="BQ58" i="2"/>
  <c r="BP58" i="2"/>
  <c r="BO58" i="2"/>
  <c r="BN58" i="2"/>
  <c r="BM58" i="2"/>
  <c r="BL58" i="2"/>
  <c r="BK58" i="2"/>
  <c r="BJ58" i="2"/>
  <c r="BI58" i="2"/>
  <c r="BH58" i="2"/>
  <c r="BS57" i="2"/>
  <c r="BR57" i="2"/>
  <c r="BQ57" i="2"/>
  <c r="BP57" i="2"/>
  <c r="BO57" i="2"/>
  <c r="BN57" i="2"/>
  <c r="BM57" i="2"/>
  <c r="BL57" i="2"/>
  <c r="BK57" i="2"/>
  <c r="BJ57" i="2"/>
  <c r="BI57" i="2"/>
  <c r="BH57" i="2"/>
  <c r="BS50" i="2"/>
  <c r="BR50" i="2"/>
  <c r="BQ50" i="2"/>
  <c r="BP50" i="2"/>
  <c r="BO50" i="2"/>
  <c r="BN50" i="2"/>
  <c r="BM50" i="2"/>
  <c r="BL50" i="2"/>
  <c r="BK50" i="2"/>
  <c r="BJ50" i="2"/>
  <c r="BI50" i="2"/>
  <c r="BH50" i="2"/>
  <c r="BS49" i="2"/>
  <c r="BR49" i="2"/>
  <c r="BQ49" i="2"/>
  <c r="BP49" i="2"/>
  <c r="BO49" i="2"/>
  <c r="BN49" i="2"/>
  <c r="BM49" i="2"/>
  <c r="BL49" i="2"/>
  <c r="BK49" i="2"/>
  <c r="BJ49" i="2"/>
  <c r="BI49" i="2"/>
  <c r="BH49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BS40" i="2"/>
  <c r="BR40" i="2"/>
  <c r="BQ40" i="2"/>
  <c r="BP40" i="2"/>
  <c r="BO40" i="2"/>
  <c r="BN40" i="2"/>
  <c r="BM40" i="2"/>
  <c r="BL40" i="2"/>
  <c r="BK40" i="2"/>
  <c r="BJ40" i="2"/>
  <c r="BI40" i="2"/>
  <c r="BH40" i="2"/>
  <c r="BS39" i="2"/>
  <c r="BR39" i="2"/>
  <c r="BQ39" i="2"/>
  <c r="BP39" i="2"/>
  <c r="BO39" i="2"/>
  <c r="BN39" i="2"/>
  <c r="BM39" i="2"/>
  <c r="BL39" i="2"/>
  <c r="BK39" i="2"/>
  <c r="BJ39" i="2"/>
  <c r="BI39" i="2"/>
  <c r="BH39" i="2"/>
  <c r="BS32" i="2"/>
  <c r="BR32" i="2"/>
  <c r="BQ32" i="2"/>
  <c r="BP32" i="2"/>
  <c r="BO32" i="2"/>
  <c r="BN32" i="2"/>
  <c r="BM32" i="2"/>
  <c r="BL32" i="2"/>
  <c r="BK32" i="2"/>
  <c r="BJ32" i="2"/>
  <c r="BI32" i="2"/>
  <c r="BH32" i="2"/>
  <c r="BH31" i="2"/>
  <c r="BH30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H22" i="2"/>
  <c r="BH21" i="2"/>
  <c r="BS14" i="2"/>
  <c r="BR14" i="2"/>
  <c r="BQ14" i="2"/>
  <c r="BP14" i="2"/>
  <c r="BO14" i="2"/>
  <c r="BN14" i="2"/>
  <c r="BM14" i="2"/>
  <c r="BL14" i="2"/>
  <c r="BK14" i="2"/>
  <c r="BJ14" i="2"/>
  <c r="BI14" i="2"/>
  <c r="BH14" i="2"/>
  <c r="BH13" i="2"/>
  <c r="BH12" i="2"/>
  <c r="BS5" i="2"/>
  <c r="BR5" i="2"/>
  <c r="BQ5" i="2"/>
  <c r="BP5" i="2"/>
  <c r="BO5" i="2"/>
  <c r="BN5" i="2"/>
  <c r="BM5" i="2"/>
  <c r="BL5" i="2"/>
  <c r="BK5" i="2"/>
  <c r="BJ5" i="2"/>
  <c r="BI5" i="2"/>
  <c r="BH5" i="2"/>
  <c r="BH4" i="2"/>
  <c r="BH3" i="2"/>
  <c r="AZ68" i="2"/>
  <c r="AY68" i="2"/>
  <c r="AX68" i="2"/>
  <c r="AW68" i="2"/>
  <c r="AV68" i="2"/>
  <c r="AU68" i="2"/>
  <c r="AT68" i="2"/>
  <c r="AS68" i="2"/>
  <c r="AR68" i="2"/>
  <c r="AQ68" i="2"/>
  <c r="AP68" i="2"/>
  <c r="AO68" i="2"/>
  <c r="AZ67" i="2"/>
  <c r="AY67" i="2"/>
  <c r="AX67" i="2"/>
  <c r="AW67" i="2"/>
  <c r="AV67" i="2"/>
  <c r="AU67" i="2"/>
  <c r="AT67" i="2"/>
  <c r="AS67" i="2"/>
  <c r="AR67" i="2"/>
  <c r="AQ67" i="2"/>
  <c r="AP67" i="2"/>
  <c r="AO67" i="2"/>
  <c r="AZ66" i="2"/>
  <c r="AY66" i="2"/>
  <c r="AX66" i="2"/>
  <c r="AW66" i="2"/>
  <c r="AV66" i="2"/>
  <c r="AU66" i="2"/>
  <c r="AT66" i="2"/>
  <c r="AS66" i="2"/>
  <c r="AR66" i="2"/>
  <c r="AQ66" i="2"/>
  <c r="AP66" i="2"/>
  <c r="AO66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Z58" i="2"/>
  <c r="AY58" i="2"/>
  <c r="AX58" i="2"/>
  <c r="AW58" i="2"/>
  <c r="AV58" i="2"/>
  <c r="AU58" i="2"/>
  <c r="AT58" i="2"/>
  <c r="AS58" i="2"/>
  <c r="AR58" i="2"/>
  <c r="AQ58" i="2"/>
  <c r="AP58" i="2"/>
  <c r="AO58" i="2"/>
  <c r="AZ57" i="2"/>
  <c r="AY57" i="2"/>
  <c r="AX57" i="2"/>
  <c r="AW57" i="2"/>
  <c r="AV57" i="2"/>
  <c r="AU57" i="2"/>
  <c r="AT57" i="2"/>
  <c r="AS57" i="2"/>
  <c r="AR57" i="2"/>
  <c r="AQ57" i="2"/>
  <c r="AP57" i="2"/>
  <c r="AO57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O32" i="2"/>
  <c r="AO31" i="2"/>
  <c r="AO30" i="2"/>
  <c r="AO23" i="2"/>
  <c r="AO22" i="2"/>
  <c r="AO21" i="2"/>
  <c r="AO14" i="2"/>
  <c r="AO13" i="2"/>
  <c r="AO12" i="2"/>
  <c r="AO5" i="2"/>
  <c r="AO4" i="2"/>
  <c r="AO3" i="2"/>
  <c r="AG68" i="2"/>
  <c r="AF68" i="2"/>
  <c r="AE68" i="2"/>
  <c r="AD68" i="2"/>
  <c r="AC68" i="2"/>
  <c r="AB68" i="2"/>
  <c r="AA68" i="2"/>
  <c r="Z68" i="2"/>
  <c r="Y68" i="2"/>
  <c r="X68" i="2"/>
  <c r="W68" i="2"/>
  <c r="V68" i="2"/>
  <c r="AG67" i="2"/>
  <c r="AF67" i="2"/>
  <c r="AE67" i="2"/>
  <c r="AD67" i="2"/>
  <c r="AC67" i="2"/>
  <c r="AB67" i="2"/>
  <c r="AA67" i="2"/>
  <c r="Z67" i="2"/>
  <c r="Y67" i="2"/>
  <c r="X67" i="2"/>
  <c r="W67" i="2"/>
  <c r="V67" i="2"/>
  <c r="AG66" i="2"/>
  <c r="AF66" i="2"/>
  <c r="AE66" i="2"/>
  <c r="AD66" i="2"/>
  <c r="AC66" i="2"/>
  <c r="AB66" i="2"/>
  <c r="AA66" i="2"/>
  <c r="Z66" i="2"/>
  <c r="Y66" i="2"/>
  <c r="X66" i="2"/>
  <c r="W66" i="2"/>
  <c r="V66" i="2"/>
  <c r="AG59" i="2"/>
  <c r="AF59" i="2"/>
  <c r="AE59" i="2"/>
  <c r="AD59" i="2"/>
  <c r="AC59" i="2"/>
  <c r="AB59" i="2"/>
  <c r="AA59" i="2"/>
  <c r="Z59" i="2"/>
  <c r="Y59" i="2"/>
  <c r="X59" i="2"/>
  <c r="W59" i="2"/>
  <c r="V59" i="2"/>
  <c r="AG58" i="2"/>
  <c r="AF58" i="2"/>
  <c r="AE58" i="2"/>
  <c r="AD58" i="2"/>
  <c r="AC58" i="2"/>
  <c r="AB58" i="2"/>
  <c r="AA58" i="2"/>
  <c r="Z58" i="2"/>
  <c r="Y58" i="2"/>
  <c r="X58" i="2"/>
  <c r="W58" i="2"/>
  <c r="V58" i="2"/>
  <c r="AG57" i="2"/>
  <c r="AF57" i="2"/>
  <c r="AE57" i="2"/>
  <c r="AD57" i="2"/>
  <c r="AC57" i="2"/>
  <c r="AB57" i="2"/>
  <c r="AA57" i="2"/>
  <c r="Z57" i="2"/>
  <c r="Y57" i="2"/>
  <c r="X57" i="2"/>
  <c r="W57" i="2"/>
  <c r="V57" i="2"/>
  <c r="AG50" i="2"/>
  <c r="AF50" i="2"/>
  <c r="AE50" i="2"/>
  <c r="AD50" i="2"/>
  <c r="AC50" i="2"/>
  <c r="AB50" i="2"/>
  <c r="AA50" i="2"/>
  <c r="Z50" i="2"/>
  <c r="Y50" i="2"/>
  <c r="X50" i="2"/>
  <c r="W50" i="2"/>
  <c r="V50" i="2"/>
  <c r="AG49" i="2"/>
  <c r="AF49" i="2"/>
  <c r="AE49" i="2"/>
  <c r="AD49" i="2"/>
  <c r="AC49" i="2"/>
  <c r="AB49" i="2"/>
  <c r="AA49" i="2"/>
  <c r="Z49" i="2"/>
  <c r="Y49" i="2"/>
  <c r="X49" i="2"/>
  <c r="W49" i="2"/>
  <c r="V49" i="2"/>
  <c r="AG48" i="2"/>
  <c r="AF48" i="2"/>
  <c r="AE48" i="2"/>
  <c r="AD48" i="2"/>
  <c r="AC48" i="2"/>
  <c r="AB48" i="2"/>
  <c r="AA48" i="2"/>
  <c r="Z48" i="2"/>
  <c r="Y48" i="2"/>
  <c r="X48" i="2"/>
  <c r="W48" i="2"/>
  <c r="V48" i="2"/>
  <c r="AG41" i="2"/>
  <c r="AF41" i="2"/>
  <c r="AE41" i="2"/>
  <c r="AD41" i="2"/>
  <c r="AC41" i="2"/>
  <c r="AB41" i="2"/>
  <c r="AA41" i="2"/>
  <c r="Z41" i="2"/>
  <c r="Y41" i="2"/>
  <c r="X41" i="2"/>
  <c r="W41" i="2"/>
  <c r="V41" i="2"/>
  <c r="AG40" i="2"/>
  <c r="AF40" i="2"/>
  <c r="AE40" i="2"/>
  <c r="AD40" i="2"/>
  <c r="AC40" i="2"/>
  <c r="AB40" i="2"/>
  <c r="AA40" i="2"/>
  <c r="Z40" i="2"/>
  <c r="Y40" i="2"/>
  <c r="X40" i="2"/>
  <c r="W40" i="2"/>
  <c r="V40" i="2"/>
  <c r="AG39" i="2"/>
  <c r="AF39" i="2"/>
  <c r="AE39" i="2"/>
  <c r="AD39" i="2"/>
  <c r="AC39" i="2"/>
  <c r="AB39" i="2"/>
  <c r="AA39" i="2"/>
  <c r="Z39" i="2"/>
  <c r="Y39" i="2"/>
  <c r="X39" i="2"/>
  <c r="W39" i="2"/>
  <c r="V39" i="2"/>
  <c r="V32" i="2"/>
  <c r="V31" i="2"/>
  <c r="V30" i="2"/>
  <c r="V23" i="2"/>
  <c r="V22" i="2"/>
  <c r="V21" i="2"/>
  <c r="V14" i="2"/>
  <c r="V13" i="2"/>
  <c r="V12" i="2"/>
  <c r="V5" i="2"/>
  <c r="V4" i="2"/>
  <c r="V3" i="2"/>
  <c r="CX5" i="1" a="1"/>
  <c r="CY6" i="1" s="1"/>
  <c r="CE5" i="1" a="1"/>
  <c r="CG6" i="1" s="1"/>
  <c r="BL5" i="1" a="1"/>
  <c r="BN5" i="1" s="1"/>
  <c r="AS5" i="1" a="1"/>
  <c r="AS6" i="1" s="1"/>
  <c r="Z5" i="1" a="1"/>
  <c r="Z6" i="1" s="1"/>
  <c r="C213" i="4"/>
  <c r="D214" i="4" s="1"/>
  <c r="D217" i="4"/>
  <c r="D208" i="4"/>
  <c r="C204" i="4"/>
  <c r="D205" i="4" s="1"/>
  <c r="C104" i="4"/>
  <c r="D99" i="4" s="1"/>
  <c r="D150" i="4"/>
  <c r="E150" i="4"/>
  <c r="E151" i="4" s="1"/>
  <c r="F150" i="4"/>
  <c r="F151" i="4" s="1"/>
  <c r="G150" i="4"/>
  <c r="G151" i="4" s="1"/>
  <c r="H150" i="4"/>
  <c r="H151" i="4" s="1"/>
  <c r="I150" i="4"/>
  <c r="I151" i="4" s="1"/>
  <c r="J150" i="4"/>
  <c r="J151" i="4" s="1"/>
  <c r="K150" i="4"/>
  <c r="K151" i="4" s="1"/>
  <c r="L150" i="4"/>
  <c r="L151" i="4" s="1"/>
  <c r="M150" i="4"/>
  <c r="M151" i="4" s="1"/>
  <c r="D146" i="4"/>
  <c r="D147" i="4" s="1"/>
  <c r="E146" i="4"/>
  <c r="E147" i="4" s="1"/>
  <c r="F146" i="4"/>
  <c r="F147" i="4" s="1"/>
  <c r="G146" i="4"/>
  <c r="G147" i="4" s="1"/>
  <c r="H146" i="4"/>
  <c r="H147" i="4" s="1"/>
  <c r="I146" i="4"/>
  <c r="I147" i="4" s="1"/>
  <c r="J146" i="4"/>
  <c r="J147" i="4" s="1"/>
  <c r="K146" i="4"/>
  <c r="K147" i="4" s="1"/>
  <c r="L146" i="4"/>
  <c r="L147" i="4" s="1"/>
  <c r="M146" i="4"/>
  <c r="M147" i="4" s="1"/>
  <c r="D155" i="4"/>
  <c r="D156" i="4" s="1"/>
  <c r="E155" i="4"/>
  <c r="E156" i="4" s="1"/>
  <c r="F155" i="4"/>
  <c r="F156" i="4" s="1"/>
  <c r="G155" i="4"/>
  <c r="G156" i="4" s="1"/>
  <c r="H155" i="4"/>
  <c r="H156" i="4" s="1"/>
  <c r="I155" i="4"/>
  <c r="I156" i="4" s="1"/>
  <c r="J155" i="4"/>
  <c r="J156" i="4" s="1"/>
  <c r="K155" i="4"/>
  <c r="K156" i="4" s="1"/>
  <c r="L155" i="4"/>
  <c r="L156" i="4" s="1"/>
  <c r="M155" i="4"/>
  <c r="M156" i="4" s="1"/>
  <c r="D159" i="4"/>
  <c r="E159" i="4"/>
  <c r="E160" i="4" s="1"/>
  <c r="F159" i="4"/>
  <c r="F160" i="4" s="1"/>
  <c r="G159" i="4"/>
  <c r="G160" i="4" s="1"/>
  <c r="H159" i="4"/>
  <c r="H160" i="4" s="1"/>
  <c r="I159" i="4"/>
  <c r="I160" i="4" s="1"/>
  <c r="J159" i="4"/>
  <c r="J160" i="4" s="1"/>
  <c r="K159" i="4"/>
  <c r="K160" i="4" s="1"/>
  <c r="L159" i="4"/>
  <c r="L160" i="4" s="1"/>
  <c r="M159" i="4"/>
  <c r="M160" i="4" s="1"/>
  <c r="L104" i="4"/>
  <c r="I104" i="4"/>
  <c r="H104" i="4"/>
  <c r="E104" i="4"/>
  <c r="D104" i="4"/>
  <c r="B1" i="8"/>
  <c r="G12" i="5"/>
  <c r="G15" i="5" s="1"/>
  <c r="L15" i="5" s="1"/>
  <c r="H12" i="5"/>
  <c r="H15" i="5" s="1"/>
  <c r="M15" i="5" s="1"/>
  <c r="I12" i="5"/>
  <c r="I15" i="5" s="1"/>
  <c r="N15" i="5" s="1"/>
  <c r="G13" i="5"/>
  <c r="H13" i="5"/>
  <c r="I13" i="5"/>
  <c r="G14" i="5"/>
  <c r="H14" i="5"/>
  <c r="I14" i="5"/>
  <c r="G18" i="5"/>
  <c r="G21" i="5" s="1"/>
  <c r="L16" i="5" s="1"/>
  <c r="H18" i="5"/>
  <c r="H21" i="5" s="1"/>
  <c r="M16" i="5" s="1"/>
  <c r="I18" i="5"/>
  <c r="I21" i="5" s="1"/>
  <c r="N16" i="5" s="1"/>
  <c r="G24" i="5"/>
  <c r="G27" i="5" s="1"/>
  <c r="L17" i="5" s="1"/>
  <c r="H24" i="5"/>
  <c r="H27" i="5" s="1"/>
  <c r="M17" i="5" s="1"/>
  <c r="I24" i="5"/>
  <c r="I27" i="5" s="1"/>
  <c r="N17" i="5" s="1"/>
  <c r="G19" i="5"/>
  <c r="H19" i="5"/>
  <c r="I19" i="5"/>
  <c r="G20" i="5"/>
  <c r="H20" i="5"/>
  <c r="I20" i="5"/>
  <c r="G25" i="5"/>
  <c r="H25" i="5"/>
  <c r="I25" i="5"/>
  <c r="G26" i="5"/>
  <c r="H26" i="5"/>
  <c r="I26" i="5"/>
  <c r="G5" i="1" a="1"/>
  <c r="G7" i="1" s="1"/>
  <c r="C3" i="2"/>
  <c r="C4" i="2"/>
  <c r="C5" i="2"/>
  <c r="D5" i="2"/>
  <c r="E5" i="2"/>
  <c r="F5" i="2"/>
  <c r="G5" i="2"/>
  <c r="H5" i="2"/>
  <c r="I5" i="2"/>
  <c r="J5" i="2"/>
  <c r="K5" i="2"/>
  <c r="L5" i="2"/>
  <c r="M5" i="2"/>
  <c r="N5" i="2"/>
  <c r="C12" i="2"/>
  <c r="C13" i="2"/>
  <c r="C14" i="2"/>
  <c r="D14" i="2"/>
  <c r="E14" i="2"/>
  <c r="F14" i="2"/>
  <c r="G14" i="2"/>
  <c r="H14" i="2"/>
  <c r="I14" i="2"/>
  <c r="J14" i="2"/>
  <c r="K14" i="2"/>
  <c r="L14" i="2"/>
  <c r="M14" i="2"/>
  <c r="N14" i="2"/>
  <c r="C21" i="2"/>
  <c r="C22" i="2"/>
  <c r="C23" i="2"/>
  <c r="D23" i="2"/>
  <c r="E23" i="2"/>
  <c r="F23" i="2"/>
  <c r="G23" i="2"/>
  <c r="H23" i="2"/>
  <c r="I23" i="2"/>
  <c r="J23" i="2"/>
  <c r="K23" i="2"/>
  <c r="L23" i="2"/>
  <c r="M23" i="2"/>
  <c r="N23" i="2"/>
  <c r="C30" i="2"/>
  <c r="C31" i="2"/>
  <c r="C32" i="2"/>
  <c r="D32" i="2"/>
  <c r="E32" i="2"/>
  <c r="F32" i="2"/>
  <c r="G32" i="2"/>
  <c r="H32" i="2"/>
  <c r="I32" i="2"/>
  <c r="J32" i="2"/>
  <c r="K32" i="2"/>
  <c r="L32" i="2"/>
  <c r="M32" i="2"/>
  <c r="N32" i="2"/>
  <c r="C39" i="2"/>
  <c r="D39" i="2"/>
  <c r="E39" i="2"/>
  <c r="F39" i="2"/>
  <c r="G39" i="2"/>
  <c r="H39" i="2"/>
  <c r="I39" i="2"/>
  <c r="J39" i="2"/>
  <c r="K39" i="2"/>
  <c r="L39" i="2"/>
  <c r="M39" i="2"/>
  <c r="N39" i="2"/>
  <c r="C40" i="2"/>
  <c r="D40" i="2"/>
  <c r="E40" i="2"/>
  <c r="F40" i="2"/>
  <c r="G40" i="2"/>
  <c r="H40" i="2"/>
  <c r="I40" i="2"/>
  <c r="J40" i="2"/>
  <c r="K40" i="2"/>
  <c r="L40" i="2"/>
  <c r="M40" i="2"/>
  <c r="N40" i="2"/>
  <c r="C41" i="2"/>
  <c r="D41" i="2"/>
  <c r="E41" i="2"/>
  <c r="F41" i="2"/>
  <c r="G41" i="2"/>
  <c r="H41" i="2"/>
  <c r="I41" i="2"/>
  <c r="J41" i="2"/>
  <c r="K41" i="2"/>
  <c r="L41" i="2"/>
  <c r="M41" i="2"/>
  <c r="N41" i="2"/>
  <c r="C48" i="2"/>
  <c r="D48" i="2"/>
  <c r="E48" i="2"/>
  <c r="F48" i="2"/>
  <c r="G48" i="2"/>
  <c r="H48" i="2"/>
  <c r="I48" i="2"/>
  <c r="J48" i="2"/>
  <c r="K48" i="2"/>
  <c r="L48" i="2"/>
  <c r="M48" i="2"/>
  <c r="N48" i="2"/>
  <c r="C49" i="2"/>
  <c r="D49" i="2"/>
  <c r="E49" i="2"/>
  <c r="F49" i="2"/>
  <c r="G49" i="2"/>
  <c r="H49" i="2"/>
  <c r="I49" i="2"/>
  <c r="J49" i="2"/>
  <c r="K49" i="2"/>
  <c r="L49" i="2"/>
  <c r="M49" i="2"/>
  <c r="N49" i="2"/>
  <c r="C50" i="2"/>
  <c r="D50" i="2"/>
  <c r="E50" i="2"/>
  <c r="F50" i="2"/>
  <c r="G50" i="2"/>
  <c r="H50" i="2"/>
  <c r="I50" i="2"/>
  <c r="J50" i="2"/>
  <c r="K50" i="2"/>
  <c r="L50" i="2"/>
  <c r="M50" i="2"/>
  <c r="N50" i="2"/>
  <c r="C57" i="2"/>
  <c r="D57" i="2"/>
  <c r="E57" i="2"/>
  <c r="F57" i="2"/>
  <c r="G57" i="2"/>
  <c r="H57" i="2"/>
  <c r="I57" i="2"/>
  <c r="J57" i="2"/>
  <c r="K57" i="2"/>
  <c r="L57" i="2"/>
  <c r="M57" i="2"/>
  <c r="N57" i="2"/>
  <c r="C58" i="2"/>
  <c r="D58" i="2"/>
  <c r="E58" i="2"/>
  <c r="F58" i="2"/>
  <c r="G58" i="2"/>
  <c r="H58" i="2"/>
  <c r="I58" i="2"/>
  <c r="J58" i="2"/>
  <c r="K58" i="2"/>
  <c r="L58" i="2"/>
  <c r="M58" i="2"/>
  <c r="N58" i="2"/>
  <c r="C59" i="2"/>
  <c r="D59" i="2"/>
  <c r="E59" i="2"/>
  <c r="F59" i="2"/>
  <c r="G59" i="2"/>
  <c r="H59" i="2"/>
  <c r="I59" i="2"/>
  <c r="J59" i="2"/>
  <c r="K59" i="2"/>
  <c r="L59" i="2"/>
  <c r="M59" i="2"/>
  <c r="N59" i="2"/>
  <c r="C66" i="2"/>
  <c r="D66" i="2"/>
  <c r="E66" i="2"/>
  <c r="F66" i="2"/>
  <c r="G66" i="2"/>
  <c r="H66" i="2"/>
  <c r="I66" i="2"/>
  <c r="J66" i="2"/>
  <c r="K66" i="2"/>
  <c r="L66" i="2"/>
  <c r="M66" i="2"/>
  <c r="N66" i="2"/>
  <c r="C67" i="2"/>
  <c r="D67" i="2"/>
  <c r="E67" i="2"/>
  <c r="F67" i="2"/>
  <c r="G67" i="2"/>
  <c r="H67" i="2"/>
  <c r="I67" i="2"/>
  <c r="J67" i="2"/>
  <c r="K67" i="2"/>
  <c r="L67" i="2"/>
  <c r="M67" i="2"/>
  <c r="N67" i="2"/>
  <c r="C68" i="2"/>
  <c r="D68" i="2"/>
  <c r="E68" i="2"/>
  <c r="F68" i="2"/>
  <c r="G68" i="2"/>
  <c r="H68" i="2"/>
  <c r="I68" i="2"/>
  <c r="J68" i="2"/>
  <c r="K68" i="2"/>
  <c r="L68" i="2"/>
  <c r="M68" i="2"/>
  <c r="N68" i="2"/>
  <c r="D151" i="4"/>
  <c r="CB147" i="4"/>
  <c r="CB156" i="4"/>
  <c r="AE104" i="4"/>
  <c r="AV104" i="4"/>
  <c r="K104" i="4"/>
  <c r="G104" i="4"/>
  <c r="J104" i="4"/>
  <c r="F104" i="4"/>
  <c r="BI156" i="4"/>
  <c r="AW104" i="4" l="1"/>
  <c r="AP104" i="4"/>
  <c r="CD104" i="4"/>
  <c r="BJ104" i="4"/>
  <c r="CC104" i="4"/>
  <c r="CG104" i="4"/>
  <c r="CU104" i="4"/>
  <c r="BM104" i="4"/>
  <c r="CB104" i="4"/>
  <c r="CE104" i="4"/>
  <c r="CI104" i="4"/>
  <c r="Z104" i="4"/>
  <c r="AC104" i="4"/>
  <c r="W104" i="4"/>
  <c r="W196" i="9"/>
  <c r="AP3" i="11" a="1"/>
  <c r="AP13" i="11" s="1"/>
  <c r="AL53" i="11" s="1"/>
  <c r="AH3" i="11" a="1"/>
  <c r="AH3" i="11" s="1"/>
  <c r="AF43" i="11" s="1"/>
  <c r="J3" i="11" a="1"/>
  <c r="J13" i="11" s="1"/>
  <c r="AF39" i="11" s="1"/>
  <c r="N150" i="4"/>
  <c r="N151" i="4" s="1"/>
  <c r="Y104" i="4"/>
  <c r="AD104" i="4"/>
  <c r="AA104" i="4"/>
  <c r="AA6" i="1"/>
  <c r="BF3" i="8" a="1"/>
  <c r="BF13" i="8" s="1"/>
  <c r="BN104" i="4"/>
  <c r="CJ104" i="4"/>
  <c r="B195" i="9"/>
  <c r="Z195" i="9"/>
  <c r="Y195" i="9"/>
  <c r="X195" i="9"/>
  <c r="B192" i="9"/>
  <c r="B196" i="9"/>
  <c r="Z196" i="9"/>
  <c r="Y196" i="9"/>
  <c r="X196" i="9"/>
  <c r="B193" i="9"/>
  <c r="W195" i="9"/>
  <c r="B194" i="9"/>
  <c r="D98" i="4"/>
  <c r="B191" i="9"/>
  <c r="V196" i="9"/>
  <c r="U190" i="9"/>
  <c r="V195" i="9"/>
  <c r="DE146" i="4"/>
  <c r="DE147" i="4" s="1"/>
  <c r="AS104" i="4"/>
  <c r="BS146" i="4"/>
  <c r="BS147" i="4" s="1"/>
  <c r="CY104" i="4"/>
  <c r="CZ104" i="4"/>
  <c r="CW104" i="4"/>
  <c r="CL146" i="4"/>
  <c r="CL147" i="4" s="1"/>
  <c r="DC104" i="4"/>
  <c r="BS155" i="4"/>
  <c r="BS156" i="4" s="1"/>
  <c r="CL155" i="4"/>
  <c r="CL156" i="4" s="1"/>
  <c r="CF104" i="4"/>
  <c r="CX104" i="4"/>
  <c r="DA104" i="4"/>
  <c r="Z3" i="11" a="1"/>
  <c r="Z9" i="11" s="1"/>
  <c r="Z49" i="11" s="1"/>
  <c r="DE155" i="4"/>
  <c r="DE156" i="4" s="1"/>
  <c r="CL150" i="4"/>
  <c r="CL151" i="4" s="1"/>
  <c r="AG150" i="4"/>
  <c r="AG151" i="4" s="1"/>
  <c r="BS150" i="4"/>
  <c r="BS151" i="4" s="1"/>
  <c r="BF14" i="8"/>
  <c r="DE150" i="4"/>
  <c r="DE151" i="4" s="1"/>
  <c r="BI104" i="4"/>
  <c r="BQ104" i="4"/>
  <c r="BL6" i="1"/>
  <c r="AB5" i="1"/>
  <c r="G5" i="1"/>
  <c r="BL7" i="1"/>
  <c r="BM6" i="1"/>
  <c r="AU6" i="1"/>
  <c r="AT5" i="1"/>
  <c r="AS7" i="1"/>
  <c r="AS5" i="1"/>
  <c r="AA5" i="1"/>
  <c r="Z7" i="1"/>
  <c r="Z5" i="1"/>
  <c r="I6" i="1"/>
  <c r="AZ155" i="4"/>
  <c r="AZ156" i="4" s="1"/>
  <c r="AR156" i="4"/>
  <c r="R3" i="11" a="1"/>
  <c r="R13" i="11" s="1"/>
  <c r="AL39" i="11" s="1"/>
  <c r="AM3" i="8" a="1"/>
  <c r="AM12" i="8" s="1"/>
  <c r="AZ146" i="4"/>
  <c r="AZ147" i="4" s="1"/>
  <c r="DE159" i="4"/>
  <c r="DE160" i="4" s="1"/>
  <c r="BN7" i="1"/>
  <c r="BL5" i="1"/>
  <c r="BN6" i="1"/>
  <c r="AU7" i="1"/>
  <c r="AT7" i="1"/>
  <c r="AT6" i="1"/>
  <c r="AU5" i="1"/>
  <c r="Z160" i="4"/>
  <c r="AG159" i="4"/>
  <c r="AG160" i="4" s="1"/>
  <c r="AB6" i="1"/>
  <c r="AA7" i="1"/>
  <c r="AB7" i="1"/>
  <c r="D160" i="4"/>
  <c r="N159" i="4"/>
  <c r="N160" i="4" s="1"/>
  <c r="CD160" i="4"/>
  <c r="CL159" i="4"/>
  <c r="CL160" i="4" s="1"/>
  <c r="BK160" i="4"/>
  <c r="BS159" i="4"/>
  <c r="BS160" i="4" s="1"/>
  <c r="AQ160" i="4"/>
  <c r="AZ159" i="4"/>
  <c r="AZ160" i="4" s="1"/>
  <c r="H5" i="1"/>
  <c r="H6" i="1"/>
  <c r="G6" i="1"/>
  <c r="H7" i="1"/>
  <c r="I5" i="1"/>
  <c r="I7" i="1"/>
  <c r="AG146" i="4"/>
  <c r="AG147" i="4" s="1"/>
  <c r="T3" i="8" a="1"/>
  <c r="AG155" i="4"/>
  <c r="AG156" i="4" s="1"/>
  <c r="A3" i="8" a="1"/>
  <c r="A11" i="8" s="1"/>
  <c r="B3" i="11" a="1"/>
  <c r="B13" i="11" s="1"/>
  <c r="Z39" i="11" s="1"/>
  <c r="N155" i="4"/>
  <c r="N156" i="4" s="1"/>
  <c r="N146" i="4"/>
  <c r="N147" i="4" s="1"/>
  <c r="AH11" i="11"/>
  <c r="AF51" i="11" s="1"/>
  <c r="AH13" i="11"/>
  <c r="AF53" i="11" s="1"/>
  <c r="AP4" i="11"/>
  <c r="AL44" i="11" s="1"/>
  <c r="AP6" i="11"/>
  <c r="AL46" i="11" s="1"/>
  <c r="AP8" i="11"/>
  <c r="AL48" i="11" s="1"/>
  <c r="AP10" i="11"/>
  <c r="AL50" i="11" s="1"/>
  <c r="AP12" i="11"/>
  <c r="AL52" i="11" s="1"/>
  <c r="AH6" i="11"/>
  <c r="AF46" i="11" s="1"/>
  <c r="AH8" i="11"/>
  <c r="AF48" i="11" s="1"/>
  <c r="AP3" i="11"/>
  <c r="AL43" i="11" s="1"/>
  <c r="AP5" i="11"/>
  <c r="AL45" i="11" s="1"/>
  <c r="AP7" i="11"/>
  <c r="AL47" i="11" s="1"/>
  <c r="AP9" i="11"/>
  <c r="AL49" i="11" s="1"/>
  <c r="AP11" i="11"/>
  <c r="AL51" i="11" s="1"/>
  <c r="CZ5" i="1"/>
  <c r="CX7" i="1"/>
  <c r="CX5" i="1"/>
  <c r="CZ6" i="1"/>
  <c r="CY5" i="1"/>
  <c r="CY7" i="1"/>
  <c r="CX6" i="1"/>
  <c r="CZ7" i="1"/>
  <c r="CE5" i="1"/>
  <c r="CF6" i="1"/>
  <c r="CG7" i="1"/>
  <c r="CF5" i="1"/>
  <c r="CE7" i="1"/>
  <c r="CG5" i="1"/>
  <c r="CF7" i="1"/>
  <c r="CE6" i="1"/>
  <c r="AX104" i="4"/>
  <c r="AU104" i="4"/>
  <c r="AT104" i="4"/>
  <c r="AQ104" i="4"/>
  <c r="BM5" i="1"/>
  <c r="BM7" i="1"/>
  <c r="AZ150" i="4"/>
  <c r="AZ151" i="4" s="1"/>
  <c r="BY3" i="8" a="1"/>
  <c r="CR3" i="8" a="1"/>
  <c r="CU98" i="4"/>
  <c r="BK104" i="4"/>
  <c r="BO104" i="4"/>
  <c r="BL104" i="4"/>
  <c r="CV104" i="4"/>
  <c r="B18" i="11"/>
  <c r="B19" i="11"/>
  <c r="B20" i="11"/>
  <c r="AH4" i="11" l="1"/>
  <c r="AF44" i="11" s="1"/>
  <c r="AH9" i="11"/>
  <c r="AF49" i="11" s="1"/>
  <c r="W50" i="11"/>
  <c r="W58" i="11"/>
  <c r="W49" i="11"/>
  <c r="W57" i="11"/>
  <c r="W51" i="11"/>
  <c r="W59" i="11"/>
  <c r="W55" i="11"/>
  <c r="W56" i="11"/>
  <c r="W52" i="11"/>
  <c r="W53" i="11"/>
  <c r="W54" i="11"/>
  <c r="AH7" i="11"/>
  <c r="AF47" i="11" s="1"/>
  <c r="AH5" i="11"/>
  <c r="AF45" i="11" s="1"/>
  <c r="AH12" i="11"/>
  <c r="AF52" i="11" s="1"/>
  <c r="AH10" i="11"/>
  <c r="AF50" i="11" s="1"/>
  <c r="BF11" i="8"/>
  <c r="BG37" i="8" s="1"/>
  <c r="BF3" i="8"/>
  <c r="BG5" i="8" s="1"/>
  <c r="J7" i="11"/>
  <c r="AF33" i="11" s="1"/>
  <c r="J12" i="11"/>
  <c r="AF38" i="11" s="1"/>
  <c r="J9" i="11"/>
  <c r="AF35" i="11" s="1"/>
  <c r="J11" i="11"/>
  <c r="AF37" i="11" s="1"/>
  <c r="J10" i="11"/>
  <c r="AF36" i="11" s="1"/>
  <c r="J8" i="11"/>
  <c r="AF34" i="11" s="1"/>
  <c r="J3" i="11"/>
  <c r="AF29" i="11" s="1"/>
  <c r="J4" i="11"/>
  <c r="AF30" i="11" s="1"/>
  <c r="BF12" i="8"/>
  <c r="BG40" i="8" s="1"/>
  <c r="J6" i="11"/>
  <c r="AF32" i="11" s="1"/>
  <c r="J5" i="11"/>
  <c r="AF31" i="11" s="1"/>
  <c r="BF10" i="8"/>
  <c r="BG34" i="8" s="1"/>
  <c r="BF4" i="8"/>
  <c r="BG7" i="8" s="1"/>
  <c r="BF7" i="8"/>
  <c r="BG22" i="8" s="1"/>
  <c r="BF9" i="8"/>
  <c r="BG28" i="8" s="1"/>
  <c r="Z10" i="11"/>
  <c r="Z50" i="11" s="1"/>
  <c r="Z12" i="11"/>
  <c r="Z52" i="11" s="1"/>
  <c r="Z11" i="11"/>
  <c r="Z51" i="11" s="1"/>
  <c r="Z7" i="11"/>
  <c r="Z47" i="11" s="1"/>
  <c r="Z8" i="11"/>
  <c r="Z48" i="11" s="1"/>
  <c r="BF5" i="8"/>
  <c r="BG14" i="8" s="1"/>
  <c r="BF6" i="8"/>
  <c r="BG15" i="8" s="1"/>
  <c r="BF8" i="8"/>
  <c r="BG26" i="8" s="1"/>
  <c r="Z6" i="11"/>
  <c r="Z46" i="11" s="1"/>
  <c r="Z5" i="11"/>
  <c r="Z45" i="11" s="1"/>
  <c r="Z13" i="11"/>
  <c r="Z53" i="11" s="1"/>
  <c r="Z4" i="11"/>
  <c r="Z44" i="11" s="1"/>
  <c r="Z3" i="11"/>
  <c r="Z43" i="11" s="1"/>
  <c r="AZ69" i="2" a="1"/>
  <c r="AZ71" i="2" s="1"/>
  <c r="AY31" i="4" s="1"/>
  <c r="AC69" i="2" a="1"/>
  <c r="AC69" i="2" s="1"/>
  <c r="AB11" i="4" s="1"/>
  <c r="R5" i="11"/>
  <c r="AL31" i="11" s="1"/>
  <c r="H51" i="2" a="1"/>
  <c r="H51" i="2" s="1"/>
  <c r="R7" i="11"/>
  <c r="AL33" i="11" s="1"/>
  <c r="T190" i="9"/>
  <c r="U195" i="9"/>
  <c r="U196" i="9"/>
  <c r="BG6" i="8"/>
  <c r="BG29" i="8"/>
  <c r="BG36" i="8"/>
  <c r="BG35" i="8"/>
  <c r="BG50" i="8"/>
  <c r="BG49" i="8"/>
  <c r="BG48" i="8"/>
  <c r="BG47" i="8"/>
  <c r="BG43" i="8"/>
  <c r="BG46" i="8"/>
  <c r="BG44" i="8"/>
  <c r="BG45" i="8"/>
  <c r="R11" i="11"/>
  <c r="AL37" i="11" s="1"/>
  <c r="R12" i="11"/>
  <c r="AL38" i="11" s="1"/>
  <c r="R3" i="11"/>
  <c r="AL29" i="11" s="1"/>
  <c r="R9" i="11"/>
  <c r="AL35" i="11" s="1"/>
  <c r="R8" i="11"/>
  <c r="AL34" i="11" s="1"/>
  <c r="AE51" i="2" a="1"/>
  <c r="AE52" i="2" s="1"/>
  <c r="AD19" i="4" s="1"/>
  <c r="AS60" i="2" a="1"/>
  <c r="AS60" i="2" s="1"/>
  <c r="AR10" i="4" s="1"/>
  <c r="AA15" i="2" a="1"/>
  <c r="AA17" i="2" s="1"/>
  <c r="Z25" i="4" s="1"/>
  <c r="B9" i="11"/>
  <c r="Z35" i="11" s="1"/>
  <c r="B7" i="11"/>
  <c r="Z33" i="11" s="1"/>
  <c r="B4" i="11"/>
  <c r="Z30" i="11" s="1"/>
  <c r="B12" i="11"/>
  <c r="Z38" i="11" s="1"/>
  <c r="A9" i="8"/>
  <c r="B29" i="8" s="1"/>
  <c r="B5" i="11"/>
  <c r="Z31" i="11" s="1"/>
  <c r="AM13" i="8"/>
  <c r="AM3" i="8"/>
  <c r="AM9" i="8"/>
  <c r="AM14" i="8"/>
  <c r="AM4" i="8"/>
  <c r="AM8" i="8"/>
  <c r="AM7" i="8"/>
  <c r="AM6" i="8"/>
  <c r="AM5" i="8"/>
  <c r="AM11" i="8"/>
  <c r="AM10" i="8"/>
  <c r="R4" i="11"/>
  <c r="AL30" i="11" s="1"/>
  <c r="R6" i="11"/>
  <c r="AL32" i="11" s="1"/>
  <c r="R10" i="11"/>
  <c r="AL36" i="11" s="1"/>
  <c r="BR24" i="2" a="1"/>
  <c r="BP15" i="2" a="1"/>
  <c r="BO51" i="2" a="1"/>
  <c r="BM15" i="2" a="1"/>
  <c r="BH60" i="2" a="1"/>
  <c r="BK24" i="2" a="1"/>
  <c r="BS42" i="2" a="1"/>
  <c r="BJ15" i="2" a="1"/>
  <c r="BM33" i="2" a="1"/>
  <c r="BM60" i="2" a="1"/>
  <c r="BM24" i="2" a="1"/>
  <c r="BK33" i="2" a="1"/>
  <c r="BN69" i="2" a="1"/>
  <c r="BP33" i="2" a="1"/>
  <c r="BQ24" i="2" a="1"/>
  <c r="BO60" i="2" a="1"/>
  <c r="BJ33" i="2" a="1"/>
  <c r="BQ69" i="2" a="1"/>
  <c r="BM51" i="2" a="1"/>
  <c r="BS33" i="2" a="1"/>
  <c r="BN33" i="2" a="1"/>
  <c r="BK60" i="2" a="1"/>
  <c r="BJ60" i="2" a="1"/>
  <c r="BI51" i="2" a="1"/>
  <c r="BP69" i="2" a="1"/>
  <c r="BH42" i="2" a="1"/>
  <c r="BJ51" i="2" a="1"/>
  <c r="BS69" i="2" a="1"/>
  <c r="BH33" i="2" a="1"/>
  <c r="BL33" i="2" a="1"/>
  <c r="BL69" i="2" a="1"/>
  <c r="BR42" i="2" a="1"/>
  <c r="BO24" i="2" a="1"/>
  <c r="BR15" i="2" a="1"/>
  <c r="BP60" i="2" a="1"/>
  <c r="BN15" i="2" a="1"/>
  <c r="BL15" i="2" a="1"/>
  <c r="BK51" i="2" a="1"/>
  <c r="BQ51" i="2" a="1"/>
  <c r="BJ24" i="2" a="1"/>
  <c r="BS51" i="2" a="1"/>
  <c r="BQ33" i="2" a="1"/>
  <c r="BP51" i="2" a="1"/>
  <c r="BL51" i="2" a="1"/>
  <c r="BM42" i="2" a="1"/>
  <c r="BQ42" i="2" a="1"/>
  <c r="BR60" i="2" a="1"/>
  <c r="BI69" i="2" a="1"/>
  <c r="BR69" i="2" a="1"/>
  <c r="BO42" i="2" a="1"/>
  <c r="BO15" i="2" a="1"/>
  <c r="BS24" i="2" a="1"/>
  <c r="BI24" i="2" a="1"/>
  <c r="BJ42" i="2" a="1"/>
  <c r="BI42" i="2" a="1"/>
  <c r="BN60" i="2" a="1"/>
  <c r="BH15" i="2" a="1"/>
  <c r="BO33" i="2" a="1"/>
  <c r="BH69" i="2" a="1"/>
  <c r="BS60" i="2" a="1"/>
  <c r="BH24" i="2" a="1"/>
  <c r="BH51" i="2" a="1"/>
  <c r="BL24" i="2" a="1"/>
  <c r="BI60" i="2" a="1"/>
  <c r="BK42" i="2" a="1"/>
  <c r="BQ15" i="2" a="1"/>
  <c r="BK69" i="2" a="1"/>
  <c r="BQ60" i="2" a="1"/>
  <c r="BP24" i="2" a="1"/>
  <c r="BR51" i="2" a="1"/>
  <c r="BS15" i="2" a="1"/>
  <c r="BM69" i="2" a="1"/>
  <c r="BO69" i="2" a="1"/>
  <c r="BJ69" i="2" a="1"/>
  <c r="BN51" i="2" a="1"/>
  <c r="BI33" i="2" a="1"/>
  <c r="BK15" i="2" a="1"/>
  <c r="BP42" i="2" a="1"/>
  <c r="BN42" i="2" a="1"/>
  <c r="BI15" i="2" a="1"/>
  <c r="BJ6" i="2" a="1"/>
  <c r="BL6" i="2" a="1"/>
  <c r="BL42" i="2" a="1"/>
  <c r="BL60" i="2" a="1"/>
  <c r="BO6" i="2" a="1"/>
  <c r="BR6" i="2" a="1"/>
  <c r="BR33" i="2" a="1"/>
  <c r="BI6" i="2" a="1"/>
  <c r="BM6" i="2" a="1"/>
  <c r="BP6" i="2" a="1"/>
  <c r="BN24" i="2" a="1"/>
  <c r="BH6" i="2" a="1"/>
  <c r="BS6" i="2" a="1"/>
  <c r="BK6" i="2" a="1"/>
  <c r="BQ6" i="2" a="1"/>
  <c r="BN6" i="2" a="1"/>
  <c r="AS42" i="2" a="1"/>
  <c r="AO15" i="2" a="1"/>
  <c r="AS24" i="2" a="1"/>
  <c r="AV51" i="2" a="1"/>
  <c r="AO6" i="2" a="1"/>
  <c r="AO69" i="2" a="1"/>
  <c r="AZ42" i="2" a="1"/>
  <c r="AV24" i="2" a="1"/>
  <c r="AV15" i="2" a="1"/>
  <c r="AP60" i="2" a="1"/>
  <c r="AS69" i="2" a="1"/>
  <c r="AY33" i="2" a="1"/>
  <c r="AX51" i="2" a="1"/>
  <c r="AR24" i="2" a="1"/>
  <c r="AO24" i="2" a="1"/>
  <c r="AY69" i="2" a="1"/>
  <c r="AQ51" i="2" a="1"/>
  <c r="AP24" i="2" a="1"/>
  <c r="AX69" i="2" a="1"/>
  <c r="AP15" i="2" a="1"/>
  <c r="AV60" i="2" a="1"/>
  <c r="AS33" i="2" a="1"/>
  <c r="AS51" i="2" a="1"/>
  <c r="AY42" i="2" a="1"/>
  <c r="AR33" i="2" a="1"/>
  <c r="AX42" i="2" a="1"/>
  <c r="AT60" i="2" a="1"/>
  <c r="AP69" i="2" a="1"/>
  <c r="AY60" i="2" a="1"/>
  <c r="AV69" i="2" a="1"/>
  <c r="AR15" i="2" a="1"/>
  <c r="AP33" i="2" a="1"/>
  <c r="AX33" i="2" a="1"/>
  <c r="AU69" i="2" a="1"/>
  <c r="AX60" i="2" a="1"/>
  <c r="AV33" i="2" a="1"/>
  <c r="AW33" i="2" a="1"/>
  <c r="AT15" i="2" a="1"/>
  <c r="AO33" i="2" a="1"/>
  <c r="AZ33" i="2" a="1"/>
  <c r="AQ42" i="2" a="1"/>
  <c r="AW15" i="2" a="1"/>
  <c r="AZ15" i="2" a="1"/>
  <c r="AP6" i="2" a="1"/>
  <c r="AU6" i="2" a="1"/>
  <c r="AY6" i="2" a="1"/>
  <c r="AU51" i="2" a="1"/>
  <c r="AR6" i="2" a="1"/>
  <c r="AV6" i="2" a="1"/>
  <c r="AT6" i="2" a="1"/>
  <c r="AX6" i="2" a="1"/>
  <c r="AS6" i="2" a="1"/>
  <c r="AZ6" i="2" a="1"/>
  <c r="AQ6" i="2" a="1"/>
  <c r="AW6" i="2" a="1"/>
  <c r="AQ60" i="2" a="1"/>
  <c r="AT33" i="2" a="1"/>
  <c r="AZ24" i="2" a="1"/>
  <c r="AQ33" i="2" a="1"/>
  <c r="AR69" i="2" a="1"/>
  <c r="AW60" i="2" a="1"/>
  <c r="AU24" i="2" a="1"/>
  <c r="AU15" i="2" a="1"/>
  <c r="AT24" i="2" a="1"/>
  <c r="AT51" i="2" a="1"/>
  <c r="AQ69" i="2" a="1"/>
  <c r="AY15" i="2" a="1"/>
  <c r="AQ24" i="2" a="1"/>
  <c r="AW24" i="2" a="1"/>
  <c r="AU42" i="2" a="1"/>
  <c r="AR51" i="2" a="1"/>
  <c r="AW51" i="2" a="1"/>
  <c r="AP42" i="2" a="1"/>
  <c r="AO42" i="2" a="1"/>
  <c r="AY24" i="2" a="1"/>
  <c r="AY51" i="2" a="1"/>
  <c r="AR42" i="2" a="1"/>
  <c r="AR60" i="2" a="1"/>
  <c r="AX15" i="2" a="1"/>
  <c r="AP51" i="2" a="1"/>
  <c r="AT42" i="2" a="1"/>
  <c r="AZ51" i="2" a="1"/>
  <c r="AO60" i="2" a="1"/>
  <c r="AS15" i="2" a="1"/>
  <c r="AW42" i="2" a="1"/>
  <c r="AQ15" i="2" a="1"/>
  <c r="AZ60" i="2" a="1"/>
  <c r="AU60" i="2" a="1"/>
  <c r="AU33" i="2" a="1"/>
  <c r="AX24" i="2" a="1"/>
  <c r="AV42" i="2" a="1"/>
  <c r="AT69" i="2" a="1"/>
  <c r="AW69" i="2" a="1"/>
  <c r="AO51" i="2" a="1"/>
  <c r="AD42" i="2" a="1"/>
  <c r="AA60" i="2" a="1"/>
  <c r="AE33" i="2" a="1"/>
  <c r="AG33" i="2" a="1"/>
  <c r="AG51" i="2" a="1"/>
  <c r="X51" i="2" a="1"/>
  <c r="AA51" i="2" a="1"/>
  <c r="AC51" i="2" a="1"/>
  <c r="Z51" i="2" a="1"/>
  <c r="W24" i="2" a="1"/>
  <c r="W42" i="2" a="1"/>
  <c r="V42" i="2" a="1"/>
  <c r="AA69" i="2" a="1"/>
  <c r="Y51" i="2" a="1"/>
  <c r="Y42" i="2" a="1"/>
  <c r="X15" i="2" a="1"/>
  <c r="AB42" i="2" a="1"/>
  <c r="AF51" i="2" a="1"/>
  <c r="V33" i="2" a="1"/>
  <c r="AF24" i="2" a="1"/>
  <c r="Z69" i="2" a="1"/>
  <c r="Y69" i="2" a="1"/>
  <c r="AE60" i="2" a="1"/>
  <c r="AG42" i="2" a="1"/>
  <c r="AE42" i="2" a="1"/>
  <c r="V60" i="2" a="1"/>
  <c r="V24" i="2" a="1"/>
  <c r="AB33" i="2" a="1"/>
  <c r="Z24" i="2" a="1"/>
  <c r="AD15" i="2" a="1"/>
  <c r="AC24" i="2" a="1"/>
  <c r="AB69" i="2" a="1"/>
  <c r="AD60" i="2" a="1"/>
  <c r="AG15" i="2" a="1"/>
  <c r="AG69" i="2" a="1"/>
  <c r="V15" i="2" a="1"/>
  <c r="W60" i="2" a="1"/>
  <c r="AE24" i="2" a="1"/>
  <c r="X69" i="2" a="1"/>
  <c r="Z33" i="2" a="1"/>
  <c r="W69" i="2" a="1"/>
  <c r="AF42" i="2" a="1"/>
  <c r="AA24" i="2" a="1"/>
  <c r="W15" i="2" a="1"/>
  <c r="Z60" i="2" a="1"/>
  <c r="AG60" i="2" a="1"/>
  <c r="Y24" i="2" a="1"/>
  <c r="Z15" i="2" a="1"/>
  <c r="AF60" i="2" a="1"/>
  <c r="AC33" i="2" a="1"/>
  <c r="AD51" i="2" a="1"/>
  <c r="AE15" i="2" a="1"/>
  <c r="AD33" i="2" a="1"/>
  <c r="AB15" i="2" a="1"/>
  <c r="AF15" i="2" a="1"/>
  <c r="W51" i="2" a="1"/>
  <c r="AD24" i="2" a="1"/>
  <c r="W6" i="2" a="1"/>
  <c r="AE6" i="2" a="1"/>
  <c r="AA6" i="2" a="1"/>
  <c r="AA42" i="2" a="1"/>
  <c r="AF6" i="2" a="1"/>
  <c r="AC60" i="2" a="1"/>
  <c r="AD6" i="2" a="1"/>
  <c r="Z6" i="2" a="1"/>
  <c r="AB6" i="2" a="1"/>
  <c r="X42" i="2" a="1"/>
  <c r="AC6" i="2" a="1"/>
  <c r="Y6" i="2" a="1"/>
  <c r="AG6" i="2" a="1"/>
  <c r="X6" i="2" a="1"/>
  <c r="Y33" i="2" a="1"/>
  <c r="AB60" i="2" a="1"/>
  <c r="Y15" i="2" a="1"/>
  <c r="W33" i="2" a="1"/>
  <c r="AF33" i="2" a="1"/>
  <c r="Z42" i="2" a="1"/>
  <c r="AD69" i="2" a="1"/>
  <c r="V51" i="2" a="1"/>
  <c r="AC42" i="2" a="1"/>
  <c r="AB51" i="2" a="1"/>
  <c r="V6" i="2" a="1"/>
  <c r="X24" i="2" a="1"/>
  <c r="Y60" i="2" a="1"/>
  <c r="X60" i="2" a="1"/>
  <c r="AE69" i="2" a="1"/>
  <c r="AB24" i="2" a="1"/>
  <c r="AA33" i="2" a="1"/>
  <c r="V69" i="2" a="1"/>
  <c r="X33" i="2" a="1"/>
  <c r="AC15" i="2" a="1"/>
  <c r="AG24" i="2" a="1"/>
  <c r="AF69" i="2" a="1"/>
  <c r="N42" i="2" a="1"/>
  <c r="K15" i="2" a="1"/>
  <c r="H69" i="2" a="1"/>
  <c r="I33" i="2" a="1"/>
  <c r="K24" i="2" a="1"/>
  <c r="C33" i="2" a="1"/>
  <c r="I51" i="2" a="1"/>
  <c r="L60" i="2" a="1"/>
  <c r="L24" i="2" a="1"/>
  <c r="H24" i="2" a="1"/>
  <c r="M15" i="2" a="1"/>
  <c r="C69" i="2" a="1"/>
  <c r="F60" i="2" a="1"/>
  <c r="M60" i="2" a="1"/>
  <c r="N33" i="2" a="1"/>
  <c r="F24" i="2" a="1"/>
  <c r="F15" i="2" a="1"/>
  <c r="F69" i="2" a="1"/>
  <c r="K51" i="2" a="1"/>
  <c r="C42" i="2" a="1"/>
  <c r="D24" i="2" a="1"/>
  <c r="L33" i="2" a="1"/>
  <c r="J69" i="2" a="1"/>
  <c r="H15" i="2" a="1"/>
  <c r="F42" i="2" a="1"/>
  <c r="D60" i="2" a="1"/>
  <c r="N15" i="2" a="1"/>
  <c r="E42" i="2" a="1"/>
  <c r="D6" i="2" a="1"/>
  <c r="E6" i="2" a="1"/>
  <c r="F6" i="2" a="1"/>
  <c r="H6" i="2" a="1"/>
  <c r="J6" i="2" a="1"/>
  <c r="L6" i="2" a="1"/>
  <c r="N6" i="2" a="1"/>
  <c r="G6" i="2" a="1"/>
  <c r="I6" i="2" a="1"/>
  <c r="K6" i="2" a="1"/>
  <c r="M6" i="2" a="1"/>
  <c r="C6" i="2" a="1"/>
  <c r="H33" i="2" a="1"/>
  <c r="M33" i="2" a="1"/>
  <c r="D42" i="2" a="1"/>
  <c r="E60" i="2" a="1"/>
  <c r="C15" i="2" a="1"/>
  <c r="J33" i="2" a="1"/>
  <c r="D33" i="2" a="1"/>
  <c r="M42" i="2" a="1"/>
  <c r="H60" i="2" a="1"/>
  <c r="N51" i="2" a="1"/>
  <c r="M51" i="2" a="1"/>
  <c r="F33" i="2" a="1"/>
  <c r="J42" i="2" a="1"/>
  <c r="L42" i="2" a="1"/>
  <c r="G69" i="2" a="1"/>
  <c r="I24" i="2" a="1"/>
  <c r="F51" i="2" a="1"/>
  <c r="K60" i="2" a="1"/>
  <c r="G42" i="2" a="1"/>
  <c r="G15" i="2" a="1"/>
  <c r="N24" i="2" a="1"/>
  <c r="L51" i="2" a="1"/>
  <c r="N60" i="2" a="1"/>
  <c r="K69" i="2" a="1"/>
  <c r="E33" i="2" a="1"/>
  <c r="M24" i="2" a="1"/>
  <c r="D69" i="2" a="1"/>
  <c r="I69" i="2" a="1"/>
  <c r="E51" i="2" a="1"/>
  <c r="D15" i="2" a="1"/>
  <c r="I42" i="2" a="1"/>
  <c r="H42" i="2" a="1"/>
  <c r="C24" i="2" a="1"/>
  <c r="J60" i="2" a="1"/>
  <c r="G33" i="2" a="1"/>
  <c r="D51" i="2" a="1"/>
  <c r="E15" i="2" a="1"/>
  <c r="M69" i="2" a="1"/>
  <c r="E69" i="2" a="1"/>
  <c r="J24" i="2" a="1"/>
  <c r="G24" i="2" a="1"/>
  <c r="G51" i="2" a="1"/>
  <c r="I60" i="2" a="1"/>
  <c r="C60" i="2" a="1"/>
  <c r="K33" i="2" a="1"/>
  <c r="K42" i="2" a="1"/>
  <c r="J15" i="2" a="1"/>
  <c r="N69" i="2" a="1"/>
  <c r="L69" i="2" a="1"/>
  <c r="L15" i="2" a="1"/>
  <c r="I15" i="2" a="1"/>
  <c r="E24" i="2" a="1"/>
  <c r="C51" i="2" a="1"/>
  <c r="J51" i="2" a="1"/>
  <c r="G60" i="2" a="1"/>
  <c r="AN42" i="8"/>
  <c r="AN41" i="8"/>
  <c r="AN40" i="8"/>
  <c r="AN39" i="8"/>
  <c r="T7" i="8"/>
  <c r="T6" i="8"/>
  <c r="T12" i="8"/>
  <c r="T10" i="8"/>
  <c r="T3" i="8"/>
  <c r="T13" i="8"/>
  <c r="T8" i="8"/>
  <c r="T11" i="8"/>
  <c r="T14" i="8"/>
  <c r="T9" i="8"/>
  <c r="T4" i="8"/>
  <c r="T5" i="8"/>
  <c r="A5" i="8"/>
  <c r="B14" i="8" s="1"/>
  <c r="A3" i="8"/>
  <c r="B3" i="8" s="1"/>
  <c r="A12" i="8"/>
  <c r="B39" i="8" s="1"/>
  <c r="A10" i="8"/>
  <c r="B34" i="8" s="1"/>
  <c r="A4" i="8"/>
  <c r="B8" i="8" s="1"/>
  <c r="B6" i="8"/>
  <c r="A14" i="8"/>
  <c r="B50" i="8" s="1"/>
  <c r="A8" i="8"/>
  <c r="B24" i="8" s="1"/>
  <c r="A6" i="8"/>
  <c r="B15" i="8" s="1"/>
  <c r="B11" i="11"/>
  <c r="Z37" i="11" s="1"/>
  <c r="B8" i="11"/>
  <c r="Z34" i="11" s="1"/>
  <c r="A7" i="8"/>
  <c r="B21" i="8" s="1"/>
  <c r="A13" i="8"/>
  <c r="B43" i="8" s="1"/>
  <c r="B3" i="11"/>
  <c r="Z29" i="11" s="1"/>
  <c r="B10" i="11"/>
  <c r="Z36" i="11" s="1"/>
  <c r="B6" i="11"/>
  <c r="Z32" i="11" s="1"/>
  <c r="B38" i="8"/>
  <c r="B35" i="8"/>
  <c r="B37" i="8"/>
  <c r="B36" i="8"/>
  <c r="E18" i="11"/>
  <c r="E47" i="11"/>
  <c r="N48" i="11" s="1"/>
  <c r="E61" i="11"/>
  <c r="N62" i="11" s="1"/>
  <c r="E33" i="11"/>
  <c r="N33" i="11" s="1"/>
  <c r="CR8" i="8"/>
  <c r="CR9" i="8"/>
  <c r="CR3" i="8"/>
  <c r="CR14" i="8"/>
  <c r="CR11" i="8"/>
  <c r="CR10" i="8"/>
  <c r="CR5" i="8"/>
  <c r="CR12" i="8"/>
  <c r="CR7" i="8"/>
  <c r="CR6" i="8"/>
  <c r="CR13" i="8"/>
  <c r="CR4" i="8"/>
  <c r="CA51" i="2" a="1"/>
  <c r="CC51" i="2" a="1"/>
  <c r="CE51" i="2" a="1"/>
  <c r="CG51" i="2" a="1"/>
  <c r="CI51" i="2" a="1"/>
  <c r="CK51" i="2" a="1"/>
  <c r="CA60" i="2" a="1"/>
  <c r="CC60" i="2" a="1"/>
  <c r="CE60" i="2" a="1"/>
  <c r="CG60" i="2" a="1"/>
  <c r="CI60" i="2" a="1"/>
  <c r="CK60" i="2" a="1"/>
  <c r="CA69" i="2" a="1"/>
  <c r="CC69" i="2" a="1"/>
  <c r="CE69" i="2" a="1"/>
  <c r="CG69" i="2" a="1"/>
  <c r="CI69" i="2" a="1"/>
  <c r="CK69" i="2" a="1"/>
  <c r="CA24" i="2" a="1"/>
  <c r="CA33" i="2" a="1"/>
  <c r="CA42" i="2" a="1"/>
  <c r="CB42" i="2" a="1"/>
  <c r="CC42" i="2" a="1"/>
  <c r="CD42" i="2" a="1"/>
  <c r="CE42" i="2" a="1"/>
  <c r="CF42" i="2" a="1"/>
  <c r="CG42" i="2" a="1"/>
  <c r="CH42" i="2" a="1"/>
  <c r="CI42" i="2" a="1"/>
  <c r="CJ42" i="2" a="1"/>
  <c r="CK42" i="2" a="1"/>
  <c r="CL42" i="2" a="1"/>
  <c r="CB51" i="2" a="1"/>
  <c r="CF51" i="2" a="1"/>
  <c r="CJ51" i="2" a="1"/>
  <c r="CB60" i="2" a="1"/>
  <c r="CF60" i="2" a="1"/>
  <c r="CJ60" i="2" a="1"/>
  <c r="CB69" i="2" a="1"/>
  <c r="CF69" i="2" a="1"/>
  <c r="CJ69" i="2" a="1"/>
  <c r="CC33" i="2" a="1"/>
  <c r="CL33" i="2" a="1"/>
  <c r="CK24" i="2" a="1"/>
  <c r="CJ15" i="2" a="1"/>
  <c r="CH33" i="2" a="1"/>
  <c r="CG24" i="2" a="1"/>
  <c r="CF15" i="2" a="1"/>
  <c r="CD33" i="2" a="1"/>
  <c r="CD51" i="2" a="1"/>
  <c r="CL51" i="2" a="1"/>
  <c r="CH60" i="2" a="1"/>
  <c r="CD69" i="2" a="1"/>
  <c r="CL69" i="2" a="1"/>
  <c r="CC24" i="2" a="1"/>
  <c r="CB33" i="2" a="1"/>
  <c r="CK33" i="2" a="1"/>
  <c r="CJ24" i="2" a="1"/>
  <c r="CI15" i="2" a="1"/>
  <c r="CG33" i="2" a="1"/>
  <c r="CF24" i="2" a="1"/>
  <c r="CE15" i="2" a="1"/>
  <c r="CH51" i="2" a="1"/>
  <c r="CK15" i="2" a="1"/>
  <c r="CH24" i="2" a="1"/>
  <c r="CE33" i="2" a="1"/>
  <c r="CH69" i="2" a="1"/>
  <c r="CC15" i="2" a="1"/>
  <c r="CL15" i="2" a="1"/>
  <c r="CI24" i="2" a="1"/>
  <c r="CF33" i="2" a="1"/>
  <c r="CD15" i="2" a="1"/>
  <c r="CL60" i="2" a="1"/>
  <c r="CB15" i="2" a="1"/>
  <c r="CL24" i="2" a="1"/>
  <c r="CI33" i="2" a="1"/>
  <c r="CG15" i="2" a="1"/>
  <c r="CD24" i="2" a="1"/>
  <c r="CD60" i="2" a="1"/>
  <c r="CA15" i="2" a="1"/>
  <c r="CB24" i="2" a="1"/>
  <c r="CJ33" i="2" a="1"/>
  <c r="CH15" i="2" a="1"/>
  <c r="CE24" i="2" a="1"/>
  <c r="CA6" i="2" a="1"/>
  <c r="CC6" i="2" a="1"/>
  <c r="CB6" i="2" a="1"/>
  <c r="CK6" i="2" a="1"/>
  <c r="CL6" i="2" a="1"/>
  <c r="CJ6" i="2" a="1"/>
  <c r="CH6" i="2" a="1"/>
  <c r="CF6" i="2" a="1"/>
  <c r="CD6" i="2" a="1"/>
  <c r="CI6" i="2" a="1"/>
  <c r="CE6" i="2" a="1"/>
  <c r="CG6" i="2" a="1"/>
  <c r="BY9" i="8"/>
  <c r="BY10" i="8"/>
  <c r="BY12" i="8"/>
  <c r="BY7" i="8"/>
  <c r="BY6" i="8"/>
  <c r="BY8" i="8"/>
  <c r="BY3" i="8"/>
  <c r="BY14" i="8"/>
  <c r="BY4" i="8"/>
  <c r="BY13" i="8"/>
  <c r="BY11" i="8"/>
  <c r="BY5" i="8"/>
  <c r="G18" i="11"/>
  <c r="G61" i="11"/>
  <c r="P62" i="11" s="1"/>
  <c r="G33" i="11"/>
  <c r="P33" i="11" s="1"/>
  <c r="G47" i="11"/>
  <c r="P48" i="11" s="1"/>
  <c r="D52" i="11"/>
  <c r="M53" i="11" s="1"/>
  <c r="D42" i="11"/>
  <c r="M42" i="11" s="1"/>
  <c r="D44" i="11"/>
  <c r="M44" i="11" s="1"/>
  <c r="CT51" i="2" a="1"/>
  <c r="CV51" i="2" a="1"/>
  <c r="DC51" i="2" a="1"/>
  <c r="DD51" i="2" a="1"/>
  <c r="CU60" i="2" a="1"/>
  <c r="CW60" i="2" a="1"/>
  <c r="CY60" i="2" a="1"/>
  <c r="DA60" i="2" a="1"/>
  <c r="DC60" i="2" a="1"/>
  <c r="DE60" i="2" a="1"/>
  <c r="CU69" i="2" a="1"/>
  <c r="CW69" i="2" a="1"/>
  <c r="CY69" i="2" a="1"/>
  <c r="DA69" i="2" a="1"/>
  <c r="DC69" i="2" a="1"/>
  <c r="DE69" i="2" a="1"/>
  <c r="CT24" i="2" a="1"/>
  <c r="CW51" i="2" a="1"/>
  <c r="CX51" i="2" a="1"/>
  <c r="DE51" i="2" a="1"/>
  <c r="CY51" i="2" a="1"/>
  <c r="CZ51" i="2" a="1"/>
  <c r="CT60" i="2" a="1"/>
  <c r="CV60" i="2" a="1"/>
  <c r="CX60" i="2" a="1"/>
  <c r="CZ60" i="2" a="1"/>
  <c r="DB60" i="2" a="1"/>
  <c r="DD60" i="2" a="1"/>
  <c r="CT69" i="2" a="1"/>
  <c r="CV69" i="2" a="1"/>
  <c r="CX69" i="2" a="1"/>
  <c r="CZ69" i="2" a="1"/>
  <c r="DB69" i="2" a="1"/>
  <c r="DD69" i="2" a="1"/>
  <c r="CT15" i="2" a="1"/>
  <c r="CT33" i="2" a="1"/>
  <c r="CT42" i="2" a="1"/>
  <c r="CU42" i="2" a="1"/>
  <c r="CV42" i="2" a="1"/>
  <c r="CW42" i="2" a="1"/>
  <c r="CX42" i="2" a="1"/>
  <c r="CY42" i="2" a="1"/>
  <c r="CZ42" i="2" a="1"/>
  <c r="DA42" i="2" a="1"/>
  <c r="DB42" i="2" a="1"/>
  <c r="DC42" i="2" a="1"/>
  <c r="DD42" i="2" a="1"/>
  <c r="DE42" i="2" a="1"/>
  <c r="DA51" i="2" a="1"/>
  <c r="CV24" i="2" a="1"/>
  <c r="CU33" i="2" a="1"/>
  <c r="CX15" i="2" a="1"/>
  <c r="CY24" i="2" a="1"/>
  <c r="CZ33" i="2" a="1"/>
  <c r="DB15" i="2" a="1"/>
  <c r="DC24" i="2" a="1"/>
  <c r="DD33" i="2" a="1"/>
  <c r="DB51" i="2" a="1"/>
  <c r="CV15" i="2" a="1"/>
  <c r="CU24" i="2" a="1"/>
  <c r="CW33" i="2" a="1"/>
  <c r="CY15" i="2" a="1"/>
  <c r="CZ24" i="2" a="1"/>
  <c r="DA33" i="2" a="1"/>
  <c r="DC15" i="2" a="1"/>
  <c r="DD24" i="2" a="1"/>
  <c r="CU51" i="2" a="1"/>
  <c r="CU15" i="2" a="1"/>
  <c r="CW24" i="2" a="1"/>
  <c r="CX33" i="2" a="1"/>
  <c r="CZ15" i="2" a="1"/>
  <c r="DA24" i="2" a="1"/>
  <c r="DB33" i="2" a="1"/>
  <c r="DD15" i="2" a="1"/>
  <c r="CV33" i="2" a="1"/>
  <c r="CW15" i="2" a="1"/>
  <c r="CX24" i="2" a="1"/>
  <c r="CY33" i="2" a="1"/>
  <c r="DA15" i="2" a="1"/>
  <c r="DB24" i="2" a="1"/>
  <c r="DC33" i="2" a="1"/>
  <c r="DE15" i="2" a="1"/>
  <c r="DE24" i="2" a="1"/>
  <c r="DE33" i="2" a="1"/>
  <c r="CT6" i="2" a="1"/>
  <c r="CV6" i="2" a="1"/>
  <c r="CU6" i="2" a="1"/>
  <c r="DD6" i="2" a="1"/>
  <c r="DB6" i="2" a="1"/>
  <c r="CZ6" i="2" a="1"/>
  <c r="CX6" i="2" a="1"/>
  <c r="DE6" i="2" a="1"/>
  <c r="DC6" i="2" a="1"/>
  <c r="DA6" i="2" a="1"/>
  <c r="CY6" i="2" a="1"/>
  <c r="CW6" i="2" a="1"/>
  <c r="F18" i="11"/>
  <c r="F47" i="11"/>
  <c r="O48" i="11" s="1"/>
  <c r="F61" i="11"/>
  <c r="O62" i="11" s="1"/>
  <c r="F33" i="11"/>
  <c r="O33" i="11" s="1"/>
  <c r="BG33" i="8" l="1"/>
  <c r="BG42" i="8"/>
  <c r="BG39" i="8"/>
  <c r="BG8" i="8"/>
  <c r="BG9" i="8"/>
  <c r="BG4" i="8"/>
  <c r="B30" i="8"/>
  <c r="BG32" i="8"/>
  <c r="D28" i="11"/>
  <c r="M28" i="11" s="1"/>
  <c r="BG10" i="8"/>
  <c r="BG11" i="8"/>
  <c r="BG41" i="8"/>
  <c r="BG38" i="8"/>
  <c r="D72" i="11"/>
  <c r="M73" i="11" s="1"/>
  <c r="D56" i="11"/>
  <c r="M57" i="11" s="1"/>
  <c r="AC70" i="2"/>
  <c r="AB21" i="4" s="1"/>
  <c r="D58" i="11"/>
  <c r="M59" i="11" s="1"/>
  <c r="D29" i="11"/>
  <c r="M29" i="11" s="1"/>
  <c r="BG19" i="8"/>
  <c r="D23" i="11"/>
  <c r="M23" i="11" s="1"/>
  <c r="D38" i="11"/>
  <c r="M38" i="11" s="1"/>
  <c r="D66" i="11"/>
  <c r="M67" i="11" s="1"/>
  <c r="D43" i="11"/>
  <c r="M43" i="11" s="1"/>
  <c r="D49" i="11"/>
  <c r="M50" i="11" s="1"/>
  <c r="D63" i="11"/>
  <c r="M64" i="11" s="1"/>
  <c r="D70" i="11"/>
  <c r="M71" i="11" s="1"/>
  <c r="D27" i="11"/>
  <c r="AC71" i="2"/>
  <c r="AB31" i="4" s="1"/>
  <c r="D36" i="11"/>
  <c r="M36" i="11" s="1"/>
  <c r="AA15" i="2"/>
  <c r="Z5" i="4" s="1"/>
  <c r="Z34" i="4" s="1"/>
  <c r="V24" i="8" s="1"/>
  <c r="D54" i="11"/>
  <c r="M55" i="11" s="1"/>
  <c r="D68" i="11"/>
  <c r="M69" i="11" s="1"/>
  <c r="D40" i="11"/>
  <c r="M40" i="11" s="1"/>
  <c r="D50" i="11"/>
  <c r="M51" i="11" s="1"/>
  <c r="D64" i="11"/>
  <c r="M65" i="11" s="1"/>
  <c r="D25" i="11"/>
  <c r="M25" i="11" s="1"/>
  <c r="BG21" i="8"/>
  <c r="BG16" i="8"/>
  <c r="BG18" i="8"/>
  <c r="BG30" i="8"/>
  <c r="BG27" i="8"/>
  <c r="BG20" i="8"/>
  <c r="BG17" i="8"/>
  <c r="BG3" i="8"/>
  <c r="BG31" i="8"/>
  <c r="BG13" i="8"/>
  <c r="BG12" i="8"/>
  <c r="BG23" i="8"/>
  <c r="BG24" i="8"/>
  <c r="BG25" i="8"/>
  <c r="D19" i="11"/>
  <c r="D62" i="11"/>
  <c r="M63" i="11" s="1"/>
  <c r="D57" i="11"/>
  <c r="M58" i="11" s="1"/>
  <c r="D71" i="11"/>
  <c r="M72" i="11" s="1"/>
  <c r="D21" i="11"/>
  <c r="M21" i="11" s="1"/>
  <c r="D34" i="11"/>
  <c r="M34" i="11" s="1"/>
  <c r="D35" i="11"/>
  <c r="M35" i="11" s="1"/>
  <c r="D48" i="11"/>
  <c r="M49" i="11" s="1"/>
  <c r="D20" i="11"/>
  <c r="B28" i="8"/>
  <c r="B27" i="8"/>
  <c r="AZ70" i="2"/>
  <c r="AY21" i="4" s="1"/>
  <c r="AY49" i="4" s="1"/>
  <c r="AZ69" i="2"/>
  <c r="AY11" i="4" s="1"/>
  <c r="AY40" i="4" s="1"/>
  <c r="AS62" i="2"/>
  <c r="AR30" i="4" s="1"/>
  <c r="AR39" i="4" s="1"/>
  <c r="AE51" i="2"/>
  <c r="AD9" i="4" s="1"/>
  <c r="AE53" i="2"/>
  <c r="AD29" i="4" s="1"/>
  <c r="AD47" i="4" s="1"/>
  <c r="AA16" i="2"/>
  <c r="Z15" i="4" s="1"/>
  <c r="Z43" i="4" s="1"/>
  <c r="H52" i="2"/>
  <c r="G19" i="4" s="1"/>
  <c r="H53" i="2"/>
  <c r="G29" i="7" s="1"/>
  <c r="B42" i="8"/>
  <c r="B12" i="8"/>
  <c r="B48" i="8"/>
  <c r="B7" i="8"/>
  <c r="S190" i="9"/>
  <c r="D53" i="11"/>
  <c r="M54" i="11" s="1"/>
  <c r="D67" i="11"/>
  <c r="M68" i="11" s="1"/>
  <c r="D26" i="11"/>
  <c r="M26" i="11" s="1"/>
  <c r="D41" i="11"/>
  <c r="M41" i="11" s="1"/>
  <c r="D69" i="11"/>
  <c r="M70" i="11" s="1"/>
  <c r="D24" i="11"/>
  <c r="M24" i="11" s="1"/>
  <c r="D39" i="11"/>
  <c r="M39" i="11" s="1"/>
  <c r="B44" i="8"/>
  <c r="B16" i="8"/>
  <c r="B45" i="8"/>
  <c r="B18" i="8"/>
  <c r="D55" i="11"/>
  <c r="M56" i="11" s="1"/>
  <c r="B46" i="8"/>
  <c r="B17" i="8"/>
  <c r="AS61" i="2"/>
  <c r="AR20" i="4" s="1"/>
  <c r="D22" i="11"/>
  <c r="M22" i="11" s="1"/>
  <c r="D37" i="11"/>
  <c r="M37" i="11" s="1"/>
  <c r="D51" i="11"/>
  <c r="M52" i="11" s="1"/>
  <c r="D65" i="11"/>
  <c r="M66" i="11" s="1"/>
  <c r="B41" i="8"/>
  <c r="B20" i="8"/>
  <c r="B33" i="8"/>
  <c r="B47" i="8"/>
  <c r="B31" i="8"/>
  <c r="B32" i="8"/>
  <c r="B49" i="8"/>
  <c r="AN33" i="8"/>
  <c r="AN31" i="8"/>
  <c r="AN34" i="8"/>
  <c r="AN32" i="8"/>
  <c r="AN20" i="8"/>
  <c r="AN19" i="8"/>
  <c r="AN21" i="8"/>
  <c r="AN22" i="8"/>
  <c r="AN29" i="8"/>
  <c r="AN27" i="8"/>
  <c r="AN28" i="8"/>
  <c r="AN30" i="8"/>
  <c r="B40" i="8"/>
  <c r="B13" i="8"/>
  <c r="B19" i="8"/>
  <c r="B9" i="8"/>
  <c r="AB40" i="4"/>
  <c r="AN37" i="8"/>
  <c r="AN36" i="8"/>
  <c r="AN38" i="8"/>
  <c r="AN35" i="8"/>
  <c r="AN23" i="8"/>
  <c r="AN24" i="8"/>
  <c r="AN26" i="8"/>
  <c r="AN25" i="8"/>
  <c r="AN4" i="8"/>
  <c r="AN6" i="8"/>
  <c r="AN3" i="8"/>
  <c r="AN5" i="8"/>
  <c r="B11" i="8"/>
  <c r="B22" i="8"/>
  <c r="B10" i="8"/>
  <c r="AB49" i="4"/>
  <c r="AN12" i="8"/>
  <c r="AN14" i="8"/>
  <c r="AN13" i="8"/>
  <c r="AN11" i="8"/>
  <c r="AN10" i="8"/>
  <c r="AN9" i="8"/>
  <c r="AN7" i="8"/>
  <c r="AN8" i="8"/>
  <c r="AN46" i="8"/>
  <c r="AN45" i="8"/>
  <c r="AN43" i="8"/>
  <c r="AN44" i="8"/>
  <c r="B25" i="8"/>
  <c r="AN15" i="8"/>
  <c r="AN18" i="8"/>
  <c r="AN16" i="8"/>
  <c r="AN17" i="8"/>
  <c r="AN47" i="8"/>
  <c r="AN48" i="8"/>
  <c r="AN50" i="8"/>
  <c r="AN49" i="8"/>
  <c r="BN8" i="2"/>
  <c r="BM24" i="4" s="1"/>
  <c r="BN6" i="2"/>
  <c r="BM4" i="4" s="1"/>
  <c r="BN7" i="2"/>
  <c r="BM14" i="4" s="1"/>
  <c r="BL61" i="2"/>
  <c r="BK20" i="4" s="1"/>
  <c r="BL62" i="2"/>
  <c r="BK30" i="4" s="1"/>
  <c r="BL60" i="2"/>
  <c r="BK10" i="4" s="1"/>
  <c r="BI34" i="2"/>
  <c r="BH17" i="4" s="1"/>
  <c r="BI35" i="2"/>
  <c r="BH27" i="4" s="1"/>
  <c r="BI33" i="2"/>
  <c r="BH7" i="4" s="1"/>
  <c r="BQ61" i="2"/>
  <c r="BP20" i="4" s="1"/>
  <c r="BQ60" i="2"/>
  <c r="BP10" i="4" s="1"/>
  <c r="BQ62" i="2"/>
  <c r="BP30" i="4" s="1"/>
  <c r="BS61" i="2"/>
  <c r="BR20" i="4" s="1"/>
  <c r="BS60" i="2"/>
  <c r="BR10" i="4" s="1"/>
  <c r="BS62" i="2"/>
  <c r="BR30" i="4" s="1"/>
  <c r="BI69" i="2"/>
  <c r="BH11" i="4" s="1"/>
  <c r="BI71" i="2"/>
  <c r="BH31" i="4" s="1"/>
  <c r="BI70" i="2"/>
  <c r="BH21" i="4" s="1"/>
  <c r="BJ25" i="2"/>
  <c r="BI16" i="4" s="1"/>
  <c r="BJ24" i="2"/>
  <c r="BI6" i="4" s="1"/>
  <c r="BJ26" i="2"/>
  <c r="BI26" i="4" s="1"/>
  <c r="BR42" i="2"/>
  <c r="BQ8" i="4" s="1"/>
  <c r="BR44" i="2"/>
  <c r="BQ28" i="4" s="1"/>
  <c r="BR43" i="2"/>
  <c r="BQ18" i="4" s="1"/>
  <c r="BI53" i="2"/>
  <c r="BH29" i="4" s="1"/>
  <c r="BI51" i="2"/>
  <c r="BH9" i="4" s="1"/>
  <c r="BI52" i="2"/>
  <c r="BH19" i="4" s="1"/>
  <c r="BK33" i="2"/>
  <c r="BJ7" i="4" s="1"/>
  <c r="BK34" i="2"/>
  <c r="BJ17" i="4" s="1"/>
  <c r="BK35" i="2"/>
  <c r="BJ27" i="4" s="1"/>
  <c r="BM15" i="2"/>
  <c r="BL5" i="4" s="1"/>
  <c r="BM17" i="2"/>
  <c r="BL25" i="4" s="1"/>
  <c r="BM16" i="2"/>
  <c r="BL15" i="4" s="1"/>
  <c r="BN26" i="2"/>
  <c r="BM26" i="4" s="1"/>
  <c r="BN24" i="2"/>
  <c r="BM6" i="4" s="1"/>
  <c r="BN25" i="2"/>
  <c r="BM16" i="4" s="1"/>
  <c r="BL43" i="2"/>
  <c r="BK18" i="4" s="1"/>
  <c r="BL44" i="2"/>
  <c r="BK28" i="4" s="1"/>
  <c r="BL42" i="2"/>
  <c r="BK8" i="4" s="1"/>
  <c r="BS17" i="2"/>
  <c r="BR25" i="4" s="1"/>
  <c r="BS16" i="2"/>
  <c r="BR15" i="4" s="1"/>
  <c r="BS15" i="2"/>
  <c r="BR5" i="4" s="1"/>
  <c r="BL25" i="2"/>
  <c r="BK16" i="4" s="1"/>
  <c r="BL26" i="2"/>
  <c r="BK26" i="4" s="1"/>
  <c r="BL24" i="2"/>
  <c r="BK6" i="4" s="1"/>
  <c r="BI44" i="2"/>
  <c r="BH28" i="4" s="1"/>
  <c r="BI42" i="2"/>
  <c r="BH8" i="4" s="1"/>
  <c r="BI43" i="2"/>
  <c r="BH18" i="4" s="1"/>
  <c r="BR61" i="2"/>
  <c r="BQ20" i="4" s="1"/>
  <c r="BR62" i="2"/>
  <c r="BQ30" i="4" s="1"/>
  <c r="BR60" i="2"/>
  <c r="BQ10" i="4" s="1"/>
  <c r="BQ51" i="2"/>
  <c r="BP9" i="4" s="1"/>
  <c r="BQ53" i="2"/>
  <c r="BP29" i="4" s="1"/>
  <c r="BQ52" i="2"/>
  <c r="BP19" i="4" s="1"/>
  <c r="BJ53" i="2"/>
  <c r="BI29" i="4" s="1"/>
  <c r="BJ51" i="2"/>
  <c r="BI9" i="4" s="1"/>
  <c r="BJ52" i="2"/>
  <c r="BI19" i="4" s="1"/>
  <c r="BM51" i="2"/>
  <c r="BL9" i="4" s="1"/>
  <c r="BM53" i="2"/>
  <c r="BL29" i="4" s="1"/>
  <c r="BM52" i="2"/>
  <c r="BL19" i="4" s="1"/>
  <c r="BM26" i="2"/>
  <c r="BL26" i="4" s="1"/>
  <c r="BM24" i="2"/>
  <c r="BL6" i="4" s="1"/>
  <c r="BM25" i="2"/>
  <c r="BL16" i="4" s="1"/>
  <c r="BO51" i="2"/>
  <c r="BN9" i="4" s="1"/>
  <c r="BO53" i="2"/>
  <c r="BN29" i="4" s="1"/>
  <c r="BO52" i="2"/>
  <c r="BN19" i="4" s="1"/>
  <c r="BK8" i="2"/>
  <c r="BJ24" i="4" s="1"/>
  <c r="BK6" i="2"/>
  <c r="BJ4" i="4" s="1"/>
  <c r="BK7" i="2"/>
  <c r="BJ14" i="4" s="1"/>
  <c r="BP7" i="2"/>
  <c r="BO14" i="4" s="1"/>
  <c r="BP8" i="2"/>
  <c r="BO24" i="4" s="1"/>
  <c r="BP6" i="2"/>
  <c r="BO4" i="4" s="1"/>
  <c r="BR8" i="2"/>
  <c r="BQ24" i="4" s="1"/>
  <c r="BR6" i="2"/>
  <c r="BQ4" i="4" s="1"/>
  <c r="BR7" i="2"/>
  <c r="BQ14" i="4" s="1"/>
  <c r="BL8" i="2"/>
  <c r="BK24" i="4" s="1"/>
  <c r="BL6" i="2"/>
  <c r="BK4" i="4" s="1"/>
  <c r="BL7" i="2"/>
  <c r="BK14" i="4" s="1"/>
  <c r="BP42" i="2"/>
  <c r="BO8" i="4" s="1"/>
  <c r="BP43" i="2"/>
  <c r="BO18" i="4" s="1"/>
  <c r="BP44" i="2"/>
  <c r="BO28" i="4" s="1"/>
  <c r="BJ70" i="2"/>
  <c r="BI21" i="4" s="1"/>
  <c r="BJ69" i="2"/>
  <c r="BI11" i="4" s="1"/>
  <c r="BJ71" i="2"/>
  <c r="BI31" i="4" s="1"/>
  <c r="BR51" i="2"/>
  <c r="BQ9" i="4" s="1"/>
  <c r="BR53" i="2"/>
  <c r="BQ29" i="4" s="1"/>
  <c r="BR52" i="2"/>
  <c r="BQ19" i="4" s="1"/>
  <c r="BQ16" i="2"/>
  <c r="BP15" i="4" s="1"/>
  <c r="BQ17" i="2"/>
  <c r="BP25" i="4" s="1"/>
  <c r="BQ15" i="2"/>
  <c r="BP5" i="4" s="1"/>
  <c r="BH53" i="2"/>
  <c r="BG29" i="4" s="1"/>
  <c r="BH52" i="2"/>
  <c r="BG19" i="4" s="1"/>
  <c r="BH51" i="2"/>
  <c r="BG9" i="4" s="1"/>
  <c r="BO34" i="2"/>
  <c r="BN17" i="4" s="1"/>
  <c r="BO33" i="2"/>
  <c r="BN7" i="4" s="1"/>
  <c r="BO35" i="2"/>
  <c r="BN27" i="4" s="1"/>
  <c r="BJ44" i="2"/>
  <c r="BI28" i="4" s="1"/>
  <c r="BJ42" i="2"/>
  <c r="BI8" i="4" s="1"/>
  <c r="BJ43" i="2"/>
  <c r="BI18" i="4" s="1"/>
  <c r="BO43" i="2"/>
  <c r="BN18" i="4" s="1"/>
  <c r="BO42" i="2"/>
  <c r="BN8" i="4" s="1"/>
  <c r="BO44" i="2"/>
  <c r="BN28" i="4" s="1"/>
  <c r="BQ42" i="2"/>
  <c r="BP8" i="4" s="1"/>
  <c r="BQ43" i="2"/>
  <c r="BP18" i="4" s="1"/>
  <c r="BQ44" i="2"/>
  <c r="BP28" i="4" s="1"/>
  <c r="BQ35" i="2"/>
  <c r="BP27" i="4" s="1"/>
  <c r="BQ33" i="2"/>
  <c r="BP7" i="4" s="1"/>
  <c r="BQ34" i="2"/>
  <c r="BP17" i="4" s="1"/>
  <c r="BK51" i="2"/>
  <c r="BJ9" i="4" s="1"/>
  <c r="BK52" i="2"/>
  <c r="BJ19" i="4" s="1"/>
  <c r="BK53" i="2"/>
  <c r="BJ29" i="4" s="1"/>
  <c r="BR15" i="2"/>
  <c r="BQ5" i="4" s="1"/>
  <c r="BR16" i="2"/>
  <c r="BQ15" i="4" s="1"/>
  <c r="BR17" i="2"/>
  <c r="BQ25" i="4" s="1"/>
  <c r="BL35" i="2"/>
  <c r="BK27" i="4" s="1"/>
  <c r="BL33" i="2"/>
  <c r="BK7" i="4" s="1"/>
  <c r="BL34" i="2"/>
  <c r="BK17" i="4" s="1"/>
  <c r="BH42" i="2"/>
  <c r="BG8" i="4" s="1"/>
  <c r="BH43" i="2"/>
  <c r="BG18" i="4" s="1"/>
  <c r="BH44" i="2"/>
  <c r="BG28" i="4" s="1"/>
  <c r="BK62" i="2"/>
  <c r="BJ30" i="4" s="1"/>
  <c r="BK60" i="2"/>
  <c r="BJ10" i="4" s="1"/>
  <c r="BK61" i="2"/>
  <c r="BJ20" i="4" s="1"/>
  <c r="BQ69" i="2"/>
  <c r="BP11" i="4" s="1"/>
  <c r="BQ71" i="2"/>
  <c r="BP31" i="4" s="1"/>
  <c r="BQ70" i="2"/>
  <c r="BP21" i="4" s="1"/>
  <c r="BP33" i="2"/>
  <c r="BO7" i="4" s="1"/>
  <c r="BP35" i="2"/>
  <c r="BO27" i="4" s="1"/>
  <c r="BP34" i="2"/>
  <c r="BO17" i="4" s="1"/>
  <c r="BM60" i="2"/>
  <c r="BL10" i="4" s="1"/>
  <c r="BM62" i="2"/>
  <c r="BL30" i="4" s="1"/>
  <c r="BM61" i="2"/>
  <c r="BL20" i="4" s="1"/>
  <c r="BK25" i="2"/>
  <c r="BJ16" i="4" s="1"/>
  <c r="BK24" i="2"/>
  <c r="BJ6" i="4" s="1"/>
  <c r="BK26" i="2"/>
  <c r="BJ26" i="4" s="1"/>
  <c r="BP16" i="2"/>
  <c r="BO15" i="4" s="1"/>
  <c r="BP17" i="2"/>
  <c r="BO25" i="4" s="1"/>
  <c r="BP15" i="2"/>
  <c r="BO5" i="4" s="1"/>
  <c r="BH7" i="2"/>
  <c r="BG14" i="4" s="1"/>
  <c r="BH8" i="2"/>
  <c r="BG24" i="4" s="1"/>
  <c r="BH6" i="2"/>
  <c r="BG4" i="4" s="1"/>
  <c r="BI8" i="2"/>
  <c r="BH24" i="4" s="1"/>
  <c r="BI6" i="2"/>
  <c r="BH4" i="4" s="1"/>
  <c r="BI7" i="2"/>
  <c r="BH14" i="4" s="1"/>
  <c r="BI16" i="2"/>
  <c r="BH15" i="4" s="1"/>
  <c r="BI15" i="2"/>
  <c r="BH5" i="4" s="1"/>
  <c r="BI17" i="2"/>
  <c r="BH25" i="4" s="1"/>
  <c r="BM71" i="2"/>
  <c r="BL31" i="4" s="1"/>
  <c r="BM69" i="2"/>
  <c r="BL11" i="4" s="1"/>
  <c r="BM70" i="2"/>
  <c r="BL21" i="4" s="1"/>
  <c r="BI60" i="2"/>
  <c r="BH10" i="4" s="1"/>
  <c r="BI62" i="2"/>
  <c r="BH30" i="4" s="1"/>
  <c r="BI61" i="2"/>
  <c r="BH20" i="4" s="1"/>
  <c r="BN62" i="2"/>
  <c r="BM30" i="4" s="1"/>
  <c r="BN61" i="2"/>
  <c r="BM20" i="4" s="1"/>
  <c r="BN60" i="2"/>
  <c r="BM10" i="4" s="1"/>
  <c r="BS25" i="2"/>
  <c r="BR16" i="4" s="1"/>
  <c r="BS24" i="2"/>
  <c r="BR6" i="4" s="1"/>
  <c r="BS26" i="2"/>
  <c r="BR26" i="4" s="1"/>
  <c r="BL53" i="2"/>
  <c r="BK29" i="4" s="1"/>
  <c r="BL52" i="2"/>
  <c r="BK19" i="4" s="1"/>
  <c r="BL51" i="2"/>
  <c r="BK9" i="4" s="1"/>
  <c r="BN16" i="2"/>
  <c r="BM15" i="4" s="1"/>
  <c r="BN17" i="2"/>
  <c r="BM25" i="4" s="1"/>
  <c r="BN15" i="2"/>
  <c r="BM5" i="4" s="1"/>
  <c r="BS70" i="2"/>
  <c r="BR21" i="4" s="1"/>
  <c r="BS69" i="2"/>
  <c r="BR11" i="4" s="1"/>
  <c r="BS71" i="2"/>
  <c r="BR31" i="4" s="1"/>
  <c r="BS33" i="2"/>
  <c r="BR7" i="4" s="1"/>
  <c r="BS35" i="2"/>
  <c r="BR27" i="4" s="1"/>
  <c r="BS34" i="2"/>
  <c r="BR17" i="4" s="1"/>
  <c r="BO60" i="2"/>
  <c r="BN10" i="4" s="1"/>
  <c r="BO61" i="2"/>
  <c r="BN20" i="4" s="1"/>
  <c r="BO62" i="2"/>
  <c r="BN30" i="4" s="1"/>
  <c r="BJ15" i="2"/>
  <c r="BI5" i="4" s="1"/>
  <c r="BJ17" i="2"/>
  <c r="BI25" i="4" s="1"/>
  <c r="BJ16" i="2"/>
  <c r="BI15" i="4" s="1"/>
  <c r="BQ8" i="2"/>
  <c r="BP24" i="4" s="1"/>
  <c r="BQ7" i="2"/>
  <c r="BP14" i="4" s="1"/>
  <c r="BQ6" i="2"/>
  <c r="BP4" i="4" s="1"/>
  <c r="BR33" i="2"/>
  <c r="BQ7" i="4" s="1"/>
  <c r="BR34" i="2"/>
  <c r="BQ17" i="4" s="1"/>
  <c r="BR35" i="2"/>
  <c r="BQ27" i="4" s="1"/>
  <c r="BN43" i="2"/>
  <c r="BM18" i="4" s="1"/>
  <c r="BN42" i="2"/>
  <c r="BM8" i="4" s="1"/>
  <c r="BN44" i="2"/>
  <c r="BM28" i="4" s="1"/>
  <c r="BN53" i="2"/>
  <c r="BM29" i="4" s="1"/>
  <c r="BN51" i="2"/>
  <c r="BM9" i="4" s="1"/>
  <c r="BN52" i="2"/>
  <c r="BM19" i="4" s="1"/>
  <c r="BK69" i="2"/>
  <c r="BJ11" i="4" s="1"/>
  <c r="BK71" i="2"/>
  <c r="BJ31" i="4" s="1"/>
  <c r="BK70" i="2"/>
  <c r="BJ21" i="4" s="1"/>
  <c r="BH71" i="2"/>
  <c r="BG31" i="4" s="1"/>
  <c r="BH70" i="2"/>
  <c r="BG21" i="4" s="1"/>
  <c r="BH69" i="2"/>
  <c r="BG11" i="4" s="1"/>
  <c r="BO16" i="2"/>
  <c r="BN15" i="4" s="1"/>
  <c r="BO17" i="2"/>
  <c r="BN25" i="4" s="1"/>
  <c r="BO15" i="2"/>
  <c r="BN5" i="4" s="1"/>
  <c r="BP53" i="2"/>
  <c r="BO29" i="4" s="1"/>
  <c r="BP51" i="2"/>
  <c r="BO9" i="4" s="1"/>
  <c r="BP52" i="2"/>
  <c r="BO19" i="4" s="1"/>
  <c r="BP62" i="2"/>
  <c r="BO30" i="4" s="1"/>
  <c r="BP61" i="2"/>
  <c r="BO20" i="4" s="1"/>
  <c r="BP60" i="2"/>
  <c r="BO10" i="4" s="1"/>
  <c r="BL71" i="2"/>
  <c r="BK31" i="4" s="1"/>
  <c r="BL69" i="2"/>
  <c r="BK11" i="4" s="1"/>
  <c r="BL70" i="2"/>
  <c r="BK21" i="4" s="1"/>
  <c r="BJ62" i="2"/>
  <c r="BI30" i="4" s="1"/>
  <c r="BJ60" i="2"/>
  <c r="BI10" i="4" s="1"/>
  <c r="BJ61" i="2"/>
  <c r="BI20" i="4" s="1"/>
  <c r="BQ25" i="2"/>
  <c r="BP16" i="4" s="1"/>
  <c r="BQ26" i="2"/>
  <c r="BP26" i="4" s="1"/>
  <c r="BQ24" i="2"/>
  <c r="BP6" i="4" s="1"/>
  <c r="BS43" i="2"/>
  <c r="BR18" i="4" s="1"/>
  <c r="BS44" i="2"/>
  <c r="BR28" i="4" s="1"/>
  <c r="BS42" i="2"/>
  <c r="BR8" i="4" s="1"/>
  <c r="BS8" i="2"/>
  <c r="BR24" i="4" s="1"/>
  <c r="BS7" i="2"/>
  <c r="BR14" i="4" s="1"/>
  <c r="BS6" i="2"/>
  <c r="BR4" i="4" s="1"/>
  <c r="BM8" i="2"/>
  <c r="BL24" i="4" s="1"/>
  <c r="BM6" i="2"/>
  <c r="BL4" i="4" s="1"/>
  <c r="BM7" i="2"/>
  <c r="BL14" i="4" s="1"/>
  <c r="BO8" i="2"/>
  <c r="BN24" i="4" s="1"/>
  <c r="BO6" i="2"/>
  <c r="BN4" i="4" s="1"/>
  <c r="BO7" i="2"/>
  <c r="BN14" i="4" s="1"/>
  <c r="BJ8" i="2"/>
  <c r="BI24" i="4" s="1"/>
  <c r="BJ7" i="2"/>
  <c r="BI14" i="4" s="1"/>
  <c r="BJ6" i="2"/>
  <c r="BI4" i="4" s="1"/>
  <c r="BK17" i="2"/>
  <c r="BJ25" i="4" s="1"/>
  <c r="BK15" i="2"/>
  <c r="BJ5" i="4" s="1"/>
  <c r="BK16" i="2"/>
  <c r="BJ15" i="4" s="1"/>
  <c r="BO70" i="2"/>
  <c r="BN21" i="4" s="1"/>
  <c r="BO71" i="2"/>
  <c r="BN31" i="4" s="1"/>
  <c r="BO69" i="2"/>
  <c r="BN11" i="4" s="1"/>
  <c r="BP25" i="2"/>
  <c r="BO16" i="4" s="1"/>
  <c r="BP24" i="2"/>
  <c r="BO6" i="4" s="1"/>
  <c r="BP26" i="2"/>
  <c r="BO26" i="4" s="1"/>
  <c r="BK42" i="2"/>
  <c r="BJ8" i="4" s="1"/>
  <c r="BK44" i="2"/>
  <c r="BJ28" i="4" s="1"/>
  <c r="BK43" i="2"/>
  <c r="BJ18" i="4" s="1"/>
  <c r="BH26" i="2"/>
  <c r="BG26" i="4" s="1"/>
  <c r="BH25" i="2"/>
  <c r="BG16" i="4" s="1"/>
  <c r="BH24" i="2"/>
  <c r="BG6" i="4" s="1"/>
  <c r="BH15" i="2"/>
  <c r="BG5" i="4" s="1"/>
  <c r="BH16" i="2"/>
  <c r="BG15" i="4" s="1"/>
  <c r="BH17" i="2"/>
  <c r="BG25" i="4" s="1"/>
  <c r="BI25" i="2"/>
  <c r="BH16" i="4" s="1"/>
  <c r="BI26" i="2"/>
  <c r="BH26" i="4" s="1"/>
  <c r="BI24" i="2"/>
  <c r="BH6" i="4" s="1"/>
  <c r="BR71" i="2"/>
  <c r="BQ31" i="4" s="1"/>
  <c r="BR70" i="2"/>
  <c r="BQ21" i="4" s="1"/>
  <c r="BR69" i="2"/>
  <c r="BQ11" i="4" s="1"/>
  <c r="BM43" i="2"/>
  <c r="BL18" i="4" s="1"/>
  <c r="BM44" i="2"/>
  <c r="BL28" i="4" s="1"/>
  <c r="BM42" i="2"/>
  <c r="BL8" i="4" s="1"/>
  <c r="BS51" i="2"/>
  <c r="BR9" i="4" s="1"/>
  <c r="BS52" i="2"/>
  <c r="BR19" i="4" s="1"/>
  <c r="BS53" i="2"/>
  <c r="BR29" i="4" s="1"/>
  <c r="BL15" i="2"/>
  <c r="BK5" i="4" s="1"/>
  <c r="BL17" i="2"/>
  <c r="BK25" i="4" s="1"/>
  <c r="BL16" i="2"/>
  <c r="BK15" i="4" s="1"/>
  <c r="BO25" i="2"/>
  <c r="BN16" i="4" s="1"/>
  <c r="BO26" i="2"/>
  <c r="BN26" i="4" s="1"/>
  <c r="BO24" i="2"/>
  <c r="BN6" i="4" s="1"/>
  <c r="BH35" i="2"/>
  <c r="BG27" i="4" s="1"/>
  <c r="BH34" i="2"/>
  <c r="BG17" i="4" s="1"/>
  <c r="BH33" i="2"/>
  <c r="BG7" i="4" s="1"/>
  <c r="BP71" i="2"/>
  <c r="BO31" i="4" s="1"/>
  <c r="BP69" i="2"/>
  <c r="BO11" i="4" s="1"/>
  <c r="BP70" i="2"/>
  <c r="BO21" i="4" s="1"/>
  <c r="BN35" i="2"/>
  <c r="BM27" i="4" s="1"/>
  <c r="BN33" i="2"/>
  <c r="BM7" i="4" s="1"/>
  <c r="BN34" i="2"/>
  <c r="BM17" i="4" s="1"/>
  <c r="BJ34" i="2"/>
  <c r="BI17" i="4" s="1"/>
  <c r="BJ35" i="2"/>
  <c r="BI27" i="4" s="1"/>
  <c r="BJ33" i="2"/>
  <c r="BI7" i="4" s="1"/>
  <c r="BN70" i="2"/>
  <c r="BM21" i="4" s="1"/>
  <c r="BN71" i="2"/>
  <c r="BM31" i="4" s="1"/>
  <c r="BN69" i="2"/>
  <c r="BM11" i="4" s="1"/>
  <c r="BM34" i="2"/>
  <c r="BL17" i="4" s="1"/>
  <c r="BM35" i="2"/>
  <c r="BL27" i="4" s="1"/>
  <c r="BM33" i="2"/>
  <c r="BL7" i="4" s="1"/>
  <c r="BH62" i="2"/>
  <c r="BG30" i="4" s="1"/>
  <c r="BH60" i="2"/>
  <c r="BG10" i="4" s="1"/>
  <c r="BH61" i="2"/>
  <c r="BG20" i="4" s="1"/>
  <c r="BR25" i="2"/>
  <c r="BQ16" i="4" s="1"/>
  <c r="BR24" i="2"/>
  <c r="BQ6" i="4" s="1"/>
  <c r="BR26" i="2"/>
  <c r="BQ26" i="4" s="1"/>
  <c r="AQ16" i="2"/>
  <c r="AP15" i="4" s="1"/>
  <c r="AQ17" i="2"/>
  <c r="AP25" i="4" s="1"/>
  <c r="AQ15" i="2"/>
  <c r="AP5" i="4" s="1"/>
  <c r="AO42" i="2"/>
  <c r="AN8" i="4" s="1"/>
  <c r="AO43" i="2"/>
  <c r="AN18" i="4" s="1"/>
  <c r="AO44" i="2"/>
  <c r="AN28" i="4" s="1"/>
  <c r="AQ69" i="2"/>
  <c r="AP11" i="4" s="1"/>
  <c r="AQ71" i="2"/>
  <c r="AP31" i="4" s="1"/>
  <c r="AQ70" i="2"/>
  <c r="AP21" i="4" s="1"/>
  <c r="AQ8" i="2"/>
  <c r="AP24" i="4" s="1"/>
  <c r="AQ7" i="2"/>
  <c r="AP14" i="4" s="1"/>
  <c r="AQ6" i="2"/>
  <c r="AP4" i="4" s="1"/>
  <c r="AW15" i="2"/>
  <c r="AV5" i="4" s="1"/>
  <c r="AW16" i="2"/>
  <c r="AV15" i="4" s="1"/>
  <c r="AW17" i="2"/>
  <c r="AV25" i="4" s="1"/>
  <c r="AV69" i="2"/>
  <c r="AU11" i="4" s="1"/>
  <c r="AV71" i="2"/>
  <c r="AU31" i="4" s="1"/>
  <c r="AV70" i="2"/>
  <c r="AU21" i="4" s="1"/>
  <c r="AP25" i="2"/>
  <c r="AO16" i="4" s="1"/>
  <c r="AP24" i="2"/>
  <c r="AO6" i="4" s="1"/>
  <c r="AP26" i="2"/>
  <c r="AO26" i="4" s="1"/>
  <c r="AP62" i="2"/>
  <c r="AO30" i="4" s="1"/>
  <c r="AP60" i="2"/>
  <c r="AO10" i="4" s="1"/>
  <c r="AP61" i="2"/>
  <c r="AO20" i="4" s="1"/>
  <c r="AW69" i="2"/>
  <c r="AV11" i="4" s="1"/>
  <c r="AW71" i="2"/>
  <c r="AV31" i="4" s="1"/>
  <c r="AW70" i="2"/>
  <c r="AV21" i="4" s="1"/>
  <c r="AU35" i="2"/>
  <c r="AT27" i="4" s="1"/>
  <c r="AU34" i="2"/>
  <c r="AT17" i="4" s="1"/>
  <c r="AU33" i="2"/>
  <c r="AT7" i="4" s="1"/>
  <c r="AW44" i="2"/>
  <c r="AV28" i="4" s="1"/>
  <c r="AW42" i="2"/>
  <c r="AV8" i="4" s="1"/>
  <c r="AW43" i="2"/>
  <c r="AV18" i="4" s="1"/>
  <c r="AT42" i="2"/>
  <c r="AS8" i="4" s="1"/>
  <c r="AT44" i="2"/>
  <c r="AS28" i="4" s="1"/>
  <c r="AT43" i="2"/>
  <c r="AS18" i="4" s="1"/>
  <c r="AR44" i="2"/>
  <c r="AQ28" i="4" s="1"/>
  <c r="AR42" i="2"/>
  <c r="AQ8" i="4" s="1"/>
  <c r="AR43" i="2"/>
  <c r="AQ18" i="4" s="1"/>
  <c r="AP42" i="2"/>
  <c r="AO8" i="4" s="1"/>
  <c r="AP43" i="2"/>
  <c r="AO18" i="4" s="1"/>
  <c r="AP44" i="2"/>
  <c r="AO28" i="4" s="1"/>
  <c r="AW25" i="2"/>
  <c r="AV16" i="4" s="1"/>
  <c r="AW26" i="2"/>
  <c r="AV26" i="4" s="1"/>
  <c r="AW24" i="2"/>
  <c r="AV6" i="4" s="1"/>
  <c r="AT53" i="2"/>
  <c r="AS29" i="4" s="1"/>
  <c r="AT52" i="2"/>
  <c r="AS19" i="4" s="1"/>
  <c r="AT51" i="2"/>
  <c r="AS9" i="4" s="1"/>
  <c r="AW62" i="2"/>
  <c r="AV30" i="4" s="1"/>
  <c r="AW60" i="2"/>
  <c r="AV10" i="4" s="1"/>
  <c r="AW61" i="2"/>
  <c r="AV20" i="4" s="1"/>
  <c r="AT35" i="2"/>
  <c r="AS27" i="4" s="1"/>
  <c r="AT33" i="2"/>
  <c r="AS7" i="4" s="1"/>
  <c r="AT34" i="2"/>
  <c r="AS17" i="4" s="1"/>
  <c r="AZ6" i="2"/>
  <c r="AY4" i="4" s="1"/>
  <c r="AZ7" i="2"/>
  <c r="AY14" i="4" s="1"/>
  <c r="AZ8" i="2"/>
  <c r="AY24" i="4" s="1"/>
  <c r="AV6" i="2"/>
  <c r="AU4" i="4" s="1"/>
  <c r="AV7" i="2"/>
  <c r="AU14" i="4" s="1"/>
  <c r="AV8" i="2"/>
  <c r="AU24" i="4" s="1"/>
  <c r="AU8" i="2"/>
  <c r="AT24" i="4" s="1"/>
  <c r="AU7" i="2"/>
  <c r="AT14" i="4" s="1"/>
  <c r="AU6" i="2"/>
  <c r="AT4" i="4" s="1"/>
  <c r="AQ43" i="2"/>
  <c r="AP18" i="4" s="1"/>
  <c r="AQ44" i="2"/>
  <c r="AP28" i="4" s="1"/>
  <c r="AQ42" i="2"/>
  <c r="AP8" i="4" s="1"/>
  <c r="AW33" i="2"/>
  <c r="AV7" i="4" s="1"/>
  <c r="AW35" i="2"/>
  <c r="AV27" i="4" s="1"/>
  <c r="AW34" i="2"/>
  <c r="AV17" i="4" s="1"/>
  <c r="AX33" i="2"/>
  <c r="AW7" i="4" s="1"/>
  <c r="AX35" i="2"/>
  <c r="AW27" i="4" s="1"/>
  <c r="AX34" i="2"/>
  <c r="AW17" i="4" s="1"/>
  <c r="AY61" i="2"/>
  <c r="AX20" i="4" s="1"/>
  <c r="AY62" i="2"/>
  <c r="AX30" i="4" s="1"/>
  <c r="AY60" i="2"/>
  <c r="AX10" i="4" s="1"/>
  <c r="AR33" i="2"/>
  <c r="AQ7" i="4" s="1"/>
  <c r="AR35" i="2"/>
  <c r="AQ27" i="4" s="1"/>
  <c r="AR34" i="2"/>
  <c r="AQ17" i="4" s="1"/>
  <c r="AV61" i="2"/>
  <c r="AU20" i="4" s="1"/>
  <c r="AV62" i="2"/>
  <c r="AU30" i="4" s="1"/>
  <c r="AV60" i="2"/>
  <c r="AU10" i="4" s="1"/>
  <c r="AQ53" i="2"/>
  <c r="AP29" i="4" s="1"/>
  <c r="AQ52" i="2"/>
  <c r="AP19" i="4" s="1"/>
  <c r="AQ51" i="2"/>
  <c r="AP9" i="4" s="1"/>
  <c r="AX53" i="2"/>
  <c r="AW29" i="4" s="1"/>
  <c r="AX51" i="2"/>
  <c r="AW9" i="4" s="1"/>
  <c r="AX52" i="2"/>
  <c r="AW19" i="4" s="1"/>
  <c r="AV17" i="2"/>
  <c r="AU25" i="4" s="1"/>
  <c r="AV15" i="2"/>
  <c r="AU5" i="4" s="1"/>
  <c r="AV16" i="2"/>
  <c r="AU15" i="4" s="1"/>
  <c r="AO7" i="2"/>
  <c r="AN14" i="4" s="1"/>
  <c r="AO8" i="2"/>
  <c r="AN24" i="4" s="1"/>
  <c r="AO6" i="2"/>
  <c r="AN4" i="4" s="1"/>
  <c r="AS43" i="2"/>
  <c r="AR18" i="4" s="1"/>
  <c r="AS42" i="2"/>
  <c r="AR8" i="4" s="1"/>
  <c r="AS44" i="2"/>
  <c r="AR28" i="4" s="1"/>
  <c r="AX25" i="2"/>
  <c r="AW16" i="4" s="1"/>
  <c r="AX26" i="2"/>
  <c r="AW26" i="4" s="1"/>
  <c r="AX24" i="2"/>
  <c r="AW6" i="4" s="1"/>
  <c r="AR60" i="2"/>
  <c r="AQ10" i="4" s="1"/>
  <c r="AR61" i="2"/>
  <c r="AQ20" i="4" s="1"/>
  <c r="AR62" i="2"/>
  <c r="AQ30" i="4" s="1"/>
  <c r="AU24" i="2"/>
  <c r="AT6" i="4" s="1"/>
  <c r="AU25" i="2"/>
  <c r="AT16" i="4" s="1"/>
  <c r="AU26" i="2"/>
  <c r="AT26" i="4" s="1"/>
  <c r="AT8" i="2"/>
  <c r="AS24" i="4" s="1"/>
  <c r="AT6" i="2"/>
  <c r="AS4" i="4" s="1"/>
  <c r="AT7" i="2"/>
  <c r="AS14" i="4" s="1"/>
  <c r="AT15" i="2"/>
  <c r="AS5" i="4" s="1"/>
  <c r="AT17" i="2"/>
  <c r="AS25" i="4" s="1"/>
  <c r="AT16" i="2"/>
  <c r="AS15" i="4" s="1"/>
  <c r="AX44" i="2"/>
  <c r="AW28" i="4" s="1"/>
  <c r="AX43" i="2"/>
  <c r="AW18" i="4" s="1"/>
  <c r="AX42" i="2"/>
  <c r="AW8" i="4" s="1"/>
  <c r="AO15" i="2"/>
  <c r="AN5" i="4" s="1"/>
  <c r="AO17" i="2"/>
  <c r="AN25" i="4" s="1"/>
  <c r="AO16" i="2"/>
  <c r="AN15" i="4" s="1"/>
  <c r="AT69" i="2"/>
  <c r="AS11" i="4" s="1"/>
  <c r="AT71" i="2"/>
  <c r="AS31" i="4" s="1"/>
  <c r="AT70" i="2"/>
  <c r="AS21" i="4" s="1"/>
  <c r="AU61" i="2"/>
  <c r="AT20" i="4" s="1"/>
  <c r="AU60" i="2"/>
  <c r="AT10" i="4" s="1"/>
  <c r="AU62" i="2"/>
  <c r="AT30" i="4" s="1"/>
  <c r="AS17" i="2"/>
  <c r="AR25" i="4" s="1"/>
  <c r="AS16" i="2"/>
  <c r="AR15" i="4" s="1"/>
  <c r="AS15" i="2"/>
  <c r="AR5" i="4" s="1"/>
  <c r="AP52" i="2"/>
  <c r="AO19" i="4" s="1"/>
  <c r="AP53" i="2"/>
  <c r="AO29" i="4" s="1"/>
  <c r="AP51" i="2"/>
  <c r="AO9" i="4" s="1"/>
  <c r="AY52" i="2"/>
  <c r="AX19" i="4" s="1"/>
  <c r="AY53" i="2"/>
  <c r="AX29" i="4" s="1"/>
  <c r="AY51" i="2"/>
  <c r="AX9" i="4" s="1"/>
  <c r="AW51" i="2"/>
  <c r="AV9" i="4" s="1"/>
  <c r="AW52" i="2"/>
  <c r="AV19" i="4" s="1"/>
  <c r="AW53" i="2"/>
  <c r="AV29" i="4" s="1"/>
  <c r="AQ24" i="2"/>
  <c r="AP6" i="4" s="1"/>
  <c r="AQ26" i="2"/>
  <c r="AP26" i="4" s="1"/>
  <c r="AQ25" i="2"/>
  <c r="AP16" i="4" s="1"/>
  <c r="AT24" i="2"/>
  <c r="AS6" i="4" s="1"/>
  <c r="AT25" i="2"/>
  <c r="AS16" i="4" s="1"/>
  <c r="AT26" i="2"/>
  <c r="AS26" i="4" s="1"/>
  <c r="AR71" i="2"/>
  <c r="AQ31" i="4" s="1"/>
  <c r="AR70" i="2"/>
  <c r="AQ21" i="4" s="1"/>
  <c r="AR69" i="2"/>
  <c r="AQ11" i="4" s="1"/>
  <c r="AQ62" i="2"/>
  <c r="AP30" i="4" s="1"/>
  <c r="AQ61" i="2"/>
  <c r="AP20" i="4" s="1"/>
  <c r="AQ60" i="2"/>
  <c r="AP10" i="4" s="1"/>
  <c r="AS6" i="2"/>
  <c r="AR4" i="4" s="1"/>
  <c r="AS7" i="2"/>
  <c r="AR14" i="4" s="1"/>
  <c r="AS8" i="2"/>
  <c r="AR24" i="4" s="1"/>
  <c r="AR6" i="2"/>
  <c r="AQ4" i="4" s="1"/>
  <c r="AR8" i="2"/>
  <c r="AQ24" i="4" s="1"/>
  <c r="AR7" i="2"/>
  <c r="AQ14" i="4" s="1"/>
  <c r="AP8" i="2"/>
  <c r="AO24" i="4" s="1"/>
  <c r="AP6" i="2"/>
  <c r="AO4" i="4" s="1"/>
  <c r="AP7" i="2"/>
  <c r="AO14" i="4" s="1"/>
  <c r="AZ35" i="2"/>
  <c r="AY27" i="4" s="1"/>
  <c r="AZ34" i="2"/>
  <c r="AY17" i="4" s="1"/>
  <c r="AZ33" i="2"/>
  <c r="AY7" i="4" s="1"/>
  <c r="AV35" i="2"/>
  <c r="AU27" i="4" s="1"/>
  <c r="AV34" i="2"/>
  <c r="AU17" i="4" s="1"/>
  <c r="AV33" i="2"/>
  <c r="AU7" i="4" s="1"/>
  <c r="AP35" i="2"/>
  <c r="AO27" i="4" s="1"/>
  <c r="AP33" i="2"/>
  <c r="AO7" i="4" s="1"/>
  <c r="AP34" i="2"/>
  <c r="AO17" i="4" s="1"/>
  <c r="AP71" i="2"/>
  <c r="AO31" i="4" s="1"/>
  <c r="AP69" i="2"/>
  <c r="AO11" i="4" s="1"/>
  <c r="AP70" i="2"/>
  <c r="AO21" i="4" s="1"/>
  <c r="AY42" i="2"/>
  <c r="AX8" i="4" s="1"/>
  <c r="AY43" i="2"/>
  <c r="AX18" i="4" s="1"/>
  <c r="AY44" i="2"/>
  <c r="AX28" i="4" s="1"/>
  <c r="AP16" i="2"/>
  <c r="AO15" i="4" s="1"/>
  <c r="AP15" i="2"/>
  <c r="AO5" i="4" s="1"/>
  <c r="AP17" i="2"/>
  <c r="AO25" i="4" s="1"/>
  <c r="AY71" i="2"/>
  <c r="AX31" i="4" s="1"/>
  <c r="AY69" i="2"/>
  <c r="AX11" i="4" s="1"/>
  <c r="AY70" i="2"/>
  <c r="AX21" i="4" s="1"/>
  <c r="AY34" i="2"/>
  <c r="AX17" i="4" s="1"/>
  <c r="AY35" i="2"/>
  <c r="AX27" i="4" s="1"/>
  <c r="AY33" i="2"/>
  <c r="AX7" i="4" s="1"/>
  <c r="AV26" i="2"/>
  <c r="AU26" i="4" s="1"/>
  <c r="AV24" i="2"/>
  <c r="AU6" i="4" s="1"/>
  <c r="AV25" i="2"/>
  <c r="AU16" i="4" s="1"/>
  <c r="AV53" i="2"/>
  <c r="AU29" i="4" s="1"/>
  <c r="AV52" i="2"/>
  <c r="AU19" i="4" s="1"/>
  <c r="AV51" i="2"/>
  <c r="AU9" i="4" s="1"/>
  <c r="AO51" i="2"/>
  <c r="AN9" i="4" s="1"/>
  <c r="AO52" i="2"/>
  <c r="AN19" i="4" s="1"/>
  <c r="AO53" i="2"/>
  <c r="AN29" i="4" s="1"/>
  <c r="AZ53" i="2"/>
  <c r="AY29" i="4" s="1"/>
  <c r="AZ51" i="2"/>
  <c r="AY9" i="4" s="1"/>
  <c r="AZ52" i="2"/>
  <c r="AY19" i="4" s="1"/>
  <c r="AU44" i="2"/>
  <c r="AT28" i="4" s="1"/>
  <c r="AU43" i="2"/>
  <c r="AT18" i="4" s="1"/>
  <c r="AU42" i="2"/>
  <c r="AT8" i="4" s="1"/>
  <c r="AZ26" i="2"/>
  <c r="AY26" i="4" s="1"/>
  <c r="AZ24" i="2"/>
  <c r="AY6" i="4" s="1"/>
  <c r="AZ25" i="2"/>
  <c r="AY16" i="4" s="1"/>
  <c r="AY8" i="2"/>
  <c r="AX24" i="4" s="1"/>
  <c r="AY7" i="2"/>
  <c r="AX14" i="4" s="1"/>
  <c r="AY6" i="2"/>
  <c r="AX4" i="4" s="1"/>
  <c r="AU69" i="2"/>
  <c r="AT11" i="4" s="1"/>
  <c r="AU70" i="2"/>
  <c r="AT21" i="4" s="1"/>
  <c r="AU71" i="2"/>
  <c r="AT31" i="4" s="1"/>
  <c r="AS34" i="2"/>
  <c r="AR17" i="4" s="1"/>
  <c r="AS33" i="2"/>
  <c r="AR7" i="4" s="1"/>
  <c r="AS35" i="2"/>
  <c r="AR27" i="4" s="1"/>
  <c r="AR25" i="2"/>
  <c r="AQ16" i="4" s="1"/>
  <c r="AR24" i="2"/>
  <c r="AQ6" i="4" s="1"/>
  <c r="AR26" i="2"/>
  <c r="AQ26" i="4" s="1"/>
  <c r="AO71" i="2"/>
  <c r="AN31" i="4" s="1"/>
  <c r="AO69" i="2"/>
  <c r="AN11" i="4" s="1"/>
  <c r="AO70" i="2"/>
  <c r="AN21" i="4" s="1"/>
  <c r="AV42" i="2"/>
  <c r="AU8" i="4" s="1"/>
  <c r="AV43" i="2"/>
  <c r="AU18" i="4" s="1"/>
  <c r="AV44" i="2"/>
  <c r="AU28" i="4" s="1"/>
  <c r="AZ62" i="2"/>
  <c r="AY30" i="4" s="1"/>
  <c r="AZ61" i="2"/>
  <c r="AY20" i="4" s="1"/>
  <c r="AZ60" i="2"/>
  <c r="AY10" i="4" s="1"/>
  <c r="AO60" i="2"/>
  <c r="AN10" i="4" s="1"/>
  <c r="AO62" i="2"/>
  <c r="AN30" i="4" s="1"/>
  <c r="AO61" i="2"/>
  <c r="AN20" i="4" s="1"/>
  <c r="AX15" i="2"/>
  <c r="AW5" i="4" s="1"/>
  <c r="AX17" i="2"/>
  <c r="AW25" i="4" s="1"/>
  <c r="AX16" i="2"/>
  <c r="AW15" i="4" s="1"/>
  <c r="AY26" i="2"/>
  <c r="AX26" i="4" s="1"/>
  <c r="AY25" i="2"/>
  <c r="AX16" i="4" s="1"/>
  <c r="AY24" i="2"/>
  <c r="AX6" i="4" s="1"/>
  <c r="AR51" i="2"/>
  <c r="AQ9" i="4" s="1"/>
  <c r="AR53" i="2"/>
  <c r="AQ29" i="4" s="1"/>
  <c r="AR52" i="2"/>
  <c r="AQ19" i="4" s="1"/>
  <c r="AY15" i="2"/>
  <c r="AX5" i="4" s="1"/>
  <c r="AY16" i="2"/>
  <c r="AX15" i="4" s="1"/>
  <c r="AY17" i="2"/>
  <c r="AX25" i="4" s="1"/>
  <c r="AU17" i="2"/>
  <c r="AT25" i="4" s="1"/>
  <c r="AU16" i="2"/>
  <c r="AT15" i="4" s="1"/>
  <c r="AU15" i="2"/>
  <c r="AT5" i="4" s="1"/>
  <c r="AQ35" i="2"/>
  <c r="AP27" i="4" s="1"/>
  <c r="AQ33" i="2"/>
  <c r="AP7" i="4" s="1"/>
  <c r="AQ34" i="2"/>
  <c r="AP17" i="4" s="1"/>
  <c r="AW6" i="2"/>
  <c r="AV4" i="4" s="1"/>
  <c r="AW7" i="2"/>
  <c r="AV14" i="4" s="1"/>
  <c r="AW8" i="2"/>
  <c r="AV24" i="4" s="1"/>
  <c r="AX8" i="2"/>
  <c r="AW24" i="4" s="1"/>
  <c r="AX6" i="2"/>
  <c r="AW4" i="4" s="1"/>
  <c r="AX7" i="2"/>
  <c r="AW14" i="4" s="1"/>
  <c r="AU51" i="2"/>
  <c r="AT9" i="4" s="1"/>
  <c r="AU52" i="2"/>
  <c r="AT19" i="4" s="1"/>
  <c r="AU53" i="2"/>
  <c r="AT29" i="4" s="1"/>
  <c r="AZ16" i="2"/>
  <c r="AY15" i="4" s="1"/>
  <c r="AZ17" i="2"/>
  <c r="AY25" i="4" s="1"/>
  <c r="AZ15" i="2"/>
  <c r="AY5" i="4" s="1"/>
  <c r="AO34" i="2"/>
  <c r="AN17" i="4" s="1"/>
  <c r="AO33" i="2"/>
  <c r="AN7" i="4" s="1"/>
  <c r="AO35" i="2"/>
  <c r="AN27" i="4" s="1"/>
  <c r="AX61" i="2"/>
  <c r="AW20" i="4" s="1"/>
  <c r="AX62" i="2"/>
  <c r="AW30" i="4" s="1"/>
  <c r="AX60" i="2"/>
  <c r="AW10" i="4" s="1"/>
  <c r="AR15" i="2"/>
  <c r="AQ5" i="4" s="1"/>
  <c r="AR17" i="2"/>
  <c r="AQ25" i="4" s="1"/>
  <c r="AR16" i="2"/>
  <c r="AQ15" i="4" s="1"/>
  <c r="AT60" i="2"/>
  <c r="AS10" i="4" s="1"/>
  <c r="AT62" i="2"/>
  <c r="AS30" i="4" s="1"/>
  <c r="AT61" i="2"/>
  <c r="AS20" i="4" s="1"/>
  <c r="AS51" i="2"/>
  <c r="AR9" i="4" s="1"/>
  <c r="AS52" i="2"/>
  <c r="AR19" i="4" s="1"/>
  <c r="AS53" i="2"/>
  <c r="AR29" i="4" s="1"/>
  <c r="AX71" i="2"/>
  <c r="AW31" i="4" s="1"/>
  <c r="AX69" i="2"/>
  <c r="AW11" i="4" s="1"/>
  <c r="AX70" i="2"/>
  <c r="AW21" i="4" s="1"/>
  <c r="AO26" i="2"/>
  <c r="AN26" i="4" s="1"/>
  <c r="AO25" i="2"/>
  <c r="AN16" i="4" s="1"/>
  <c r="AO24" i="2"/>
  <c r="AN6" i="4" s="1"/>
  <c r="AS69" i="2"/>
  <c r="AR11" i="4" s="1"/>
  <c r="AS71" i="2"/>
  <c r="AR31" i="4" s="1"/>
  <c r="AS70" i="2"/>
  <c r="AR21" i="4" s="1"/>
  <c r="AZ43" i="2"/>
  <c r="AY18" i="4" s="1"/>
  <c r="AZ42" i="2"/>
  <c r="AY8" i="4" s="1"/>
  <c r="AZ44" i="2"/>
  <c r="AY28" i="4" s="1"/>
  <c r="AS24" i="2"/>
  <c r="AR6" i="4" s="1"/>
  <c r="AS25" i="2"/>
  <c r="AR16" i="4" s="1"/>
  <c r="AS26" i="2"/>
  <c r="AR26" i="4" s="1"/>
  <c r="X24" i="2"/>
  <c r="W6" i="4" s="1"/>
  <c r="X25" i="2"/>
  <c r="W16" i="4" s="1"/>
  <c r="X26" i="2"/>
  <c r="W26" i="4" s="1"/>
  <c r="X7" i="2"/>
  <c r="W14" i="4" s="1"/>
  <c r="X6" i="2"/>
  <c r="W4" i="4" s="1"/>
  <c r="X8" i="2"/>
  <c r="W24" i="4" s="1"/>
  <c r="AE7" i="2"/>
  <c r="AD14" i="4" s="1"/>
  <c r="AE6" i="2"/>
  <c r="AD4" i="4" s="1"/>
  <c r="AE8" i="2"/>
  <c r="AD24" i="4" s="1"/>
  <c r="Y24" i="2"/>
  <c r="X6" i="4" s="1"/>
  <c r="Y25" i="2"/>
  <c r="X16" i="4" s="1"/>
  <c r="Y26" i="2"/>
  <c r="X26" i="4" s="1"/>
  <c r="AE26" i="2"/>
  <c r="AD26" i="4" s="1"/>
  <c r="AE24" i="2"/>
  <c r="AD6" i="4" s="1"/>
  <c r="AE25" i="2"/>
  <c r="AD16" i="4" s="1"/>
  <c r="V61" i="2"/>
  <c r="U20" i="4" s="1"/>
  <c r="V60" i="2"/>
  <c r="U10" i="4" s="1"/>
  <c r="V62" i="2"/>
  <c r="U30" i="4" s="1"/>
  <c r="AF51" i="2"/>
  <c r="AE9" i="4" s="1"/>
  <c r="AF53" i="2"/>
  <c r="AE29" i="4" s="1"/>
  <c r="AF52" i="2"/>
  <c r="AE19" i="4" s="1"/>
  <c r="W26" i="2"/>
  <c r="V26" i="4" s="1"/>
  <c r="W25" i="2"/>
  <c r="V16" i="4" s="1"/>
  <c r="W24" i="2"/>
  <c r="V6" i="4" s="1"/>
  <c r="X34" i="2"/>
  <c r="W17" i="4" s="1"/>
  <c r="X35" i="2"/>
  <c r="W27" i="4" s="1"/>
  <c r="X33" i="2"/>
  <c r="W7" i="4" s="1"/>
  <c r="AE69" i="2"/>
  <c r="AD11" i="4" s="1"/>
  <c r="AE70" i="2"/>
  <c r="AD21" i="4" s="1"/>
  <c r="AE71" i="2"/>
  <c r="AD31" i="4" s="1"/>
  <c r="V8" i="2"/>
  <c r="U24" i="4" s="1"/>
  <c r="V7" i="2"/>
  <c r="U14" i="4" s="1"/>
  <c r="V6" i="2"/>
  <c r="U4" i="4" s="1"/>
  <c r="AD71" i="2"/>
  <c r="AC31" i="4" s="1"/>
  <c r="AD69" i="2"/>
  <c r="AC11" i="4" s="1"/>
  <c r="AD70" i="2"/>
  <c r="AC21" i="4" s="1"/>
  <c r="Y15" i="2"/>
  <c r="X5" i="4" s="1"/>
  <c r="Y17" i="2"/>
  <c r="X25" i="4" s="1"/>
  <c r="Y16" i="2"/>
  <c r="X15" i="4" s="1"/>
  <c r="AG6" i="2"/>
  <c r="AF4" i="4" s="1"/>
  <c r="AG7" i="2"/>
  <c r="AF14" i="4" s="1"/>
  <c r="AG8" i="2"/>
  <c r="AF24" i="4" s="1"/>
  <c r="AB8" i="2"/>
  <c r="AA24" i="4" s="1"/>
  <c r="AB6" i="2"/>
  <c r="AA4" i="4" s="1"/>
  <c r="AB7" i="2"/>
  <c r="AA14" i="4" s="1"/>
  <c r="AF8" i="2"/>
  <c r="AE24" i="4" s="1"/>
  <c r="AF7" i="2"/>
  <c r="AE14" i="4" s="1"/>
  <c r="AF6" i="2"/>
  <c r="AE4" i="4" s="1"/>
  <c r="W6" i="2"/>
  <c r="V4" i="4" s="1"/>
  <c r="W7" i="2"/>
  <c r="V14" i="4" s="1"/>
  <c r="W8" i="2"/>
  <c r="V24" i="4" s="1"/>
  <c r="AB16" i="2"/>
  <c r="AA15" i="4" s="1"/>
  <c r="AB15" i="2"/>
  <c r="AA5" i="4" s="1"/>
  <c r="AB17" i="2"/>
  <c r="AA25" i="4" s="1"/>
  <c r="AC34" i="2"/>
  <c r="AB17" i="4" s="1"/>
  <c r="AC33" i="2"/>
  <c r="AB7" i="4" s="1"/>
  <c r="AC35" i="2"/>
  <c r="AB27" i="4" s="1"/>
  <c r="AG62" i="2"/>
  <c r="AF30" i="4" s="1"/>
  <c r="AG60" i="2"/>
  <c r="AF10" i="4" s="1"/>
  <c r="AG61" i="2"/>
  <c r="AF20" i="4" s="1"/>
  <c r="AF42" i="2"/>
  <c r="AE8" i="4" s="1"/>
  <c r="AF44" i="2"/>
  <c r="AE28" i="4" s="1"/>
  <c r="AF43" i="2"/>
  <c r="AE18" i="4" s="1"/>
  <c r="W62" i="2"/>
  <c r="V30" i="4" s="1"/>
  <c r="W60" i="2"/>
  <c r="V10" i="4" s="1"/>
  <c r="W61" i="2"/>
  <c r="V20" i="4" s="1"/>
  <c r="AD60" i="2"/>
  <c r="AC10" i="4" s="1"/>
  <c r="AD61" i="2"/>
  <c r="AC20" i="4" s="1"/>
  <c r="AD62" i="2"/>
  <c r="AC30" i="4" s="1"/>
  <c r="Z25" i="2"/>
  <c r="Y16" i="4" s="1"/>
  <c r="Z24" i="2"/>
  <c r="Y6" i="4" s="1"/>
  <c r="Z26" i="2"/>
  <c r="Y26" i="4" s="1"/>
  <c r="AE42" i="2"/>
  <c r="AD8" i="4" s="1"/>
  <c r="AE44" i="2"/>
  <c r="AD28" i="4" s="1"/>
  <c r="AE43" i="2"/>
  <c r="AD18" i="4" s="1"/>
  <c r="Z71" i="2"/>
  <c r="Y31" i="4" s="1"/>
  <c r="Z69" i="2"/>
  <c r="Y11" i="4" s="1"/>
  <c r="Z70" i="2"/>
  <c r="Y21" i="4" s="1"/>
  <c r="AB43" i="2"/>
  <c r="AA18" i="4" s="1"/>
  <c r="AB44" i="2"/>
  <c r="AA28" i="4" s="1"/>
  <c r="AB42" i="2"/>
  <c r="AA8" i="4" s="1"/>
  <c r="AA70" i="2"/>
  <c r="Z21" i="4" s="1"/>
  <c r="AA69" i="2"/>
  <c r="Z11" i="4" s="1"/>
  <c r="AA71" i="2"/>
  <c r="Z31" i="4" s="1"/>
  <c r="Z51" i="2"/>
  <c r="Y9" i="4" s="1"/>
  <c r="Z53" i="2"/>
  <c r="Y29" i="4" s="1"/>
  <c r="Z52" i="2"/>
  <c r="Y19" i="4" s="1"/>
  <c r="AG51" i="2"/>
  <c r="AF9" i="4" s="1"/>
  <c r="AG53" i="2"/>
  <c r="AF29" i="4" s="1"/>
  <c r="AG52" i="2"/>
  <c r="AF19" i="4" s="1"/>
  <c r="AD43" i="2"/>
  <c r="AC18" i="4" s="1"/>
  <c r="AD42" i="2"/>
  <c r="AC8" i="4" s="1"/>
  <c r="AD44" i="2"/>
  <c r="AC28" i="4" s="1"/>
  <c r="AC17" i="2"/>
  <c r="AB25" i="4" s="1"/>
  <c r="AC16" i="2"/>
  <c r="AB15" i="4" s="1"/>
  <c r="AC15" i="2"/>
  <c r="AB5" i="4" s="1"/>
  <c r="V52" i="2"/>
  <c r="U19" i="4" s="1"/>
  <c r="V53" i="2"/>
  <c r="U29" i="4" s="1"/>
  <c r="V51" i="2"/>
  <c r="U9" i="4" s="1"/>
  <c r="X43" i="2"/>
  <c r="W18" i="4" s="1"/>
  <c r="X42" i="2"/>
  <c r="W8" i="4" s="1"/>
  <c r="X44" i="2"/>
  <c r="W28" i="4" s="1"/>
  <c r="AF15" i="2"/>
  <c r="AE5" i="4" s="1"/>
  <c r="AF17" i="2"/>
  <c r="AE25" i="4" s="1"/>
  <c r="AF16" i="2"/>
  <c r="AE15" i="4" s="1"/>
  <c r="AA26" i="2"/>
  <c r="Z26" i="4" s="1"/>
  <c r="AA25" i="2"/>
  <c r="Z16" i="4" s="1"/>
  <c r="AA24" i="2"/>
  <c r="Z6" i="4" s="1"/>
  <c r="AD17" i="2"/>
  <c r="AC25" i="4" s="1"/>
  <c r="AD16" i="2"/>
  <c r="AC15" i="4" s="1"/>
  <c r="AD15" i="2"/>
  <c r="AC5" i="4" s="1"/>
  <c r="X53" i="2"/>
  <c r="W29" i="4" s="1"/>
  <c r="X51" i="2"/>
  <c r="W9" i="4" s="1"/>
  <c r="X52" i="2"/>
  <c r="W19" i="4" s="1"/>
  <c r="AF69" i="2"/>
  <c r="AE11" i="4" s="1"/>
  <c r="AF71" i="2"/>
  <c r="AE31" i="4" s="1"/>
  <c r="AF70" i="2"/>
  <c r="AE21" i="4" s="1"/>
  <c r="V71" i="2"/>
  <c r="U31" i="4" s="1"/>
  <c r="V70" i="2"/>
  <c r="U21" i="4" s="1"/>
  <c r="V69" i="2"/>
  <c r="U11" i="4" s="1"/>
  <c r="X61" i="2"/>
  <c r="W20" i="4" s="1"/>
  <c r="X62" i="2"/>
  <c r="W30" i="4" s="1"/>
  <c r="X60" i="2"/>
  <c r="W10" i="4" s="1"/>
  <c r="AB53" i="2"/>
  <c r="AA29" i="4" s="1"/>
  <c r="AB51" i="2"/>
  <c r="AA9" i="4" s="1"/>
  <c r="AB52" i="2"/>
  <c r="AA19" i="4" s="1"/>
  <c r="Z43" i="2"/>
  <c r="Y18" i="4" s="1"/>
  <c r="Z44" i="2"/>
  <c r="Y28" i="4" s="1"/>
  <c r="Z42" i="2"/>
  <c r="Y8" i="4" s="1"/>
  <c r="AB61" i="2"/>
  <c r="AA20" i="4" s="1"/>
  <c r="AB60" i="2"/>
  <c r="AA10" i="4" s="1"/>
  <c r="AB62" i="2"/>
  <c r="AA30" i="4" s="1"/>
  <c r="Y6" i="2"/>
  <c r="X4" i="4" s="1"/>
  <c r="Y7" i="2"/>
  <c r="X14" i="4" s="1"/>
  <c r="Y8" i="2"/>
  <c r="X24" i="4" s="1"/>
  <c r="Z8" i="2"/>
  <c r="Y24" i="4" s="1"/>
  <c r="Z6" i="2"/>
  <c r="Y4" i="4" s="1"/>
  <c r="Z7" i="2"/>
  <c r="Y14" i="4" s="1"/>
  <c r="AA44" i="2"/>
  <c r="Z28" i="4" s="1"/>
  <c r="AA42" i="2"/>
  <c r="Z8" i="4" s="1"/>
  <c r="AA43" i="2"/>
  <c r="Z18" i="4" s="1"/>
  <c r="AD26" i="2"/>
  <c r="AC26" i="4" s="1"/>
  <c r="AD24" i="2"/>
  <c r="AC6" i="4" s="1"/>
  <c r="AD25" i="2"/>
  <c r="AC16" i="4" s="1"/>
  <c r="AD35" i="2"/>
  <c r="AC27" i="4" s="1"/>
  <c r="AD33" i="2"/>
  <c r="AC7" i="4" s="1"/>
  <c r="AD34" i="2"/>
  <c r="AC17" i="4" s="1"/>
  <c r="AF62" i="2"/>
  <c r="AE30" i="4" s="1"/>
  <c r="AF61" i="2"/>
  <c r="AE20" i="4" s="1"/>
  <c r="AF60" i="2"/>
  <c r="AE10" i="4" s="1"/>
  <c r="Z62" i="2"/>
  <c r="Y30" i="4" s="1"/>
  <c r="Z60" i="2"/>
  <c r="Y10" i="4" s="1"/>
  <c r="Z61" i="2"/>
  <c r="Y20" i="4" s="1"/>
  <c r="W69" i="2"/>
  <c r="V11" i="4" s="1"/>
  <c r="W70" i="2"/>
  <c r="V21" i="4" s="1"/>
  <c r="W71" i="2"/>
  <c r="V31" i="4" s="1"/>
  <c r="Z33" i="2"/>
  <c r="Y7" i="4" s="1"/>
  <c r="Z35" i="2"/>
  <c r="Y27" i="4" s="1"/>
  <c r="Z34" i="2"/>
  <c r="Y17" i="4" s="1"/>
  <c r="V16" i="2"/>
  <c r="U15" i="4" s="1"/>
  <c r="V17" i="2"/>
  <c r="U25" i="4" s="1"/>
  <c r="V15" i="2"/>
  <c r="U5" i="4" s="1"/>
  <c r="AB70" i="2"/>
  <c r="AA21" i="4" s="1"/>
  <c r="AB71" i="2"/>
  <c r="AA31" i="4" s="1"/>
  <c r="AB69" i="2"/>
  <c r="AA11" i="4" s="1"/>
  <c r="AB33" i="2"/>
  <c r="AA7" i="4" s="1"/>
  <c r="AB35" i="2"/>
  <c r="AA27" i="4" s="1"/>
  <c r="AB34" i="2"/>
  <c r="AA17" i="4" s="1"/>
  <c r="AG42" i="2"/>
  <c r="AF8" i="4" s="1"/>
  <c r="AG44" i="2"/>
  <c r="AF28" i="4" s="1"/>
  <c r="AG43" i="2"/>
  <c r="AF18" i="4" s="1"/>
  <c r="AF26" i="2"/>
  <c r="AE26" i="4" s="1"/>
  <c r="AF24" i="2"/>
  <c r="AE6" i="4" s="1"/>
  <c r="AF25" i="2"/>
  <c r="AE16" i="4" s="1"/>
  <c r="X15" i="2"/>
  <c r="W5" i="4" s="1"/>
  <c r="X16" i="2"/>
  <c r="W15" i="4" s="1"/>
  <c r="X17" i="2"/>
  <c r="W25" i="4" s="1"/>
  <c r="V43" i="2"/>
  <c r="U18" i="4" s="1"/>
  <c r="V42" i="2"/>
  <c r="U8" i="4" s="1"/>
  <c r="V44" i="2"/>
  <c r="U28" i="4" s="1"/>
  <c r="AC51" i="2"/>
  <c r="AB9" i="4" s="1"/>
  <c r="AC52" i="2"/>
  <c r="AB19" i="4" s="1"/>
  <c r="AC53" i="2"/>
  <c r="AB29" i="4" s="1"/>
  <c r="AG33" i="2"/>
  <c r="AF7" i="4" s="1"/>
  <c r="AG35" i="2"/>
  <c r="AF27" i="4" s="1"/>
  <c r="AG34" i="2"/>
  <c r="AF17" i="4" s="1"/>
  <c r="AB24" i="2"/>
  <c r="AA6" i="4" s="1"/>
  <c r="AB26" i="2"/>
  <c r="AA26" i="4" s="1"/>
  <c r="AB25" i="2"/>
  <c r="AA16" i="4" s="1"/>
  <c r="W35" i="2"/>
  <c r="V27" i="4" s="1"/>
  <c r="W33" i="2"/>
  <c r="V7" i="4" s="1"/>
  <c r="W34" i="2"/>
  <c r="V17" i="4" s="1"/>
  <c r="AC61" i="2"/>
  <c r="AB20" i="4" s="1"/>
  <c r="AC60" i="2"/>
  <c r="AB10" i="4" s="1"/>
  <c r="AC62" i="2"/>
  <c r="AB30" i="4" s="1"/>
  <c r="AD53" i="2"/>
  <c r="AC29" i="4" s="1"/>
  <c r="AD52" i="2"/>
  <c r="AC19" i="4" s="1"/>
  <c r="AD51" i="2"/>
  <c r="AC9" i="4" s="1"/>
  <c r="AG16" i="2"/>
  <c r="AF15" i="4" s="1"/>
  <c r="AG17" i="2"/>
  <c r="AF25" i="4" s="1"/>
  <c r="AG15" i="2"/>
  <c r="AF5" i="4" s="1"/>
  <c r="Y69" i="2"/>
  <c r="X11" i="4" s="1"/>
  <c r="Y70" i="2"/>
  <c r="X21" i="4" s="1"/>
  <c r="Y71" i="2"/>
  <c r="X31" i="4" s="1"/>
  <c r="Y51" i="2"/>
  <c r="X9" i="4" s="1"/>
  <c r="Y52" i="2"/>
  <c r="X19" i="4" s="1"/>
  <c r="Y53" i="2"/>
  <c r="X29" i="4" s="1"/>
  <c r="AA62" i="2"/>
  <c r="Z30" i="4" s="1"/>
  <c r="AA60" i="2"/>
  <c r="Z10" i="4" s="1"/>
  <c r="AA61" i="2"/>
  <c r="Z20" i="4" s="1"/>
  <c r="AG26" i="2"/>
  <c r="AF26" i="4" s="1"/>
  <c r="AG24" i="2"/>
  <c r="AF6" i="4" s="1"/>
  <c r="AG25" i="2"/>
  <c r="AF16" i="4" s="1"/>
  <c r="AA35" i="2"/>
  <c r="Z27" i="4" s="1"/>
  <c r="AA33" i="2"/>
  <c r="Z7" i="4" s="1"/>
  <c r="AA34" i="2"/>
  <c r="Z17" i="4" s="1"/>
  <c r="Y61" i="2"/>
  <c r="X20" i="4" s="1"/>
  <c r="Y60" i="2"/>
  <c r="X10" i="4" s="1"/>
  <c r="Y62" i="2"/>
  <c r="X30" i="4" s="1"/>
  <c r="AC42" i="2"/>
  <c r="AB8" i="4" s="1"/>
  <c r="AC44" i="2"/>
  <c r="AB28" i="4" s="1"/>
  <c r="AC43" i="2"/>
  <c r="AB18" i="4" s="1"/>
  <c r="AF35" i="2"/>
  <c r="AE27" i="4" s="1"/>
  <c r="AF33" i="2"/>
  <c r="AE7" i="4" s="1"/>
  <c r="AF34" i="2"/>
  <c r="AE17" i="4" s="1"/>
  <c r="Y35" i="2"/>
  <c r="X27" i="4" s="1"/>
  <c r="Y34" i="2"/>
  <c r="X17" i="4" s="1"/>
  <c r="Y33" i="2"/>
  <c r="X7" i="4" s="1"/>
  <c r="AC7" i="2"/>
  <c r="AB14" i="4" s="1"/>
  <c r="AC6" i="2"/>
  <c r="AB4" i="4" s="1"/>
  <c r="AC8" i="2"/>
  <c r="AB24" i="4" s="1"/>
  <c r="AD7" i="2"/>
  <c r="AC14" i="4" s="1"/>
  <c r="AD8" i="2"/>
  <c r="AC24" i="4" s="1"/>
  <c r="AD6" i="2"/>
  <c r="AC4" i="4" s="1"/>
  <c r="AA7" i="2"/>
  <c r="Z14" i="4" s="1"/>
  <c r="AA8" i="2"/>
  <c r="Z24" i="4" s="1"/>
  <c r="AA6" i="2"/>
  <c r="Z4" i="4" s="1"/>
  <c r="W52" i="2"/>
  <c r="V19" i="4" s="1"/>
  <c r="W51" i="2"/>
  <c r="V9" i="4" s="1"/>
  <c r="W53" i="2"/>
  <c r="V29" i="4" s="1"/>
  <c r="AE15" i="2"/>
  <c r="AD5" i="4" s="1"/>
  <c r="AE16" i="2"/>
  <c r="AD15" i="4" s="1"/>
  <c r="AE17" i="2"/>
  <c r="AD25" i="4" s="1"/>
  <c r="Z16" i="2"/>
  <c r="Y15" i="4" s="1"/>
  <c r="Z17" i="2"/>
  <c r="Y25" i="4" s="1"/>
  <c r="Z15" i="2"/>
  <c r="Y5" i="4" s="1"/>
  <c r="W15" i="2"/>
  <c r="V5" i="4" s="1"/>
  <c r="W16" i="2"/>
  <c r="V15" i="4" s="1"/>
  <c r="W17" i="2"/>
  <c r="V25" i="4" s="1"/>
  <c r="X70" i="2"/>
  <c r="W21" i="4" s="1"/>
  <c r="X71" i="2"/>
  <c r="W31" i="4" s="1"/>
  <c r="X69" i="2"/>
  <c r="W11" i="4" s="1"/>
  <c r="AG70" i="2"/>
  <c r="AF21" i="4" s="1"/>
  <c r="AG69" i="2"/>
  <c r="AF11" i="4" s="1"/>
  <c r="AG71" i="2"/>
  <c r="AF31" i="4" s="1"/>
  <c r="AC26" i="2"/>
  <c r="AB26" i="4" s="1"/>
  <c r="AC24" i="2"/>
  <c r="AB6" i="4" s="1"/>
  <c r="AC25" i="2"/>
  <c r="AB16" i="4" s="1"/>
  <c r="V24" i="2"/>
  <c r="U6" i="4" s="1"/>
  <c r="V25" i="2"/>
  <c r="U16" i="4" s="1"/>
  <c r="V26" i="2"/>
  <c r="U26" i="4" s="1"/>
  <c r="AE60" i="2"/>
  <c r="AD10" i="4" s="1"/>
  <c r="AE61" i="2"/>
  <c r="AD20" i="4" s="1"/>
  <c r="AE62" i="2"/>
  <c r="AD30" i="4" s="1"/>
  <c r="V34" i="2"/>
  <c r="U17" i="4" s="1"/>
  <c r="V35" i="2"/>
  <c r="U27" i="4" s="1"/>
  <c r="V33" i="2"/>
  <c r="U7" i="4" s="1"/>
  <c r="Y43" i="2"/>
  <c r="X18" i="4" s="1"/>
  <c r="Y42" i="2"/>
  <c r="X8" i="4" s="1"/>
  <c r="Y44" i="2"/>
  <c r="X28" i="4" s="1"/>
  <c r="W43" i="2"/>
  <c r="V18" i="4" s="1"/>
  <c r="W42" i="2"/>
  <c r="V8" i="4" s="1"/>
  <c r="W44" i="2"/>
  <c r="V28" i="4" s="1"/>
  <c r="AA53" i="2"/>
  <c r="Z29" i="4" s="1"/>
  <c r="AA51" i="2"/>
  <c r="Z9" i="4" s="1"/>
  <c r="AA52" i="2"/>
  <c r="Z19" i="4" s="1"/>
  <c r="AE34" i="2"/>
  <c r="AD17" i="4" s="1"/>
  <c r="AE33" i="2"/>
  <c r="AD7" i="4" s="1"/>
  <c r="AE35" i="2"/>
  <c r="AD27" i="4" s="1"/>
  <c r="G60" i="2"/>
  <c r="G62" i="2"/>
  <c r="G61" i="2"/>
  <c r="I17" i="2"/>
  <c r="I16" i="2"/>
  <c r="I15" i="2"/>
  <c r="J15" i="2"/>
  <c r="J17" i="2"/>
  <c r="J16" i="2"/>
  <c r="I61" i="2"/>
  <c r="I62" i="2"/>
  <c r="I60" i="2"/>
  <c r="E70" i="2"/>
  <c r="E71" i="2"/>
  <c r="E69" i="2"/>
  <c r="G34" i="2"/>
  <c r="G33" i="2"/>
  <c r="G35" i="2"/>
  <c r="C25" i="2"/>
  <c r="C26" i="2"/>
  <c r="C24" i="2"/>
  <c r="E51" i="2"/>
  <c r="E52" i="2"/>
  <c r="E53" i="2"/>
  <c r="E34" i="2"/>
  <c r="E33" i="2"/>
  <c r="E35" i="2"/>
  <c r="N24" i="2"/>
  <c r="N25" i="2"/>
  <c r="N26" i="2"/>
  <c r="F51" i="2"/>
  <c r="F53" i="2"/>
  <c r="F52" i="2"/>
  <c r="G69" i="2"/>
  <c r="G71" i="2"/>
  <c r="G70" i="2"/>
  <c r="M51" i="2"/>
  <c r="M53" i="2"/>
  <c r="M52" i="2"/>
  <c r="D33" i="2"/>
  <c r="D35" i="2"/>
  <c r="D34" i="2"/>
  <c r="D44" i="2"/>
  <c r="D43" i="2"/>
  <c r="D42" i="2"/>
  <c r="M8" i="2"/>
  <c r="M6" i="2"/>
  <c r="M7" i="2"/>
  <c r="N8" i="2"/>
  <c r="N7" i="2"/>
  <c r="N6" i="2"/>
  <c r="F8" i="2"/>
  <c r="F7" i="2"/>
  <c r="F6" i="2"/>
  <c r="N15" i="2"/>
  <c r="N17" i="2"/>
  <c r="N16" i="2"/>
  <c r="J69" i="2"/>
  <c r="J70" i="2"/>
  <c r="J71" i="2"/>
  <c r="K53" i="2"/>
  <c r="K51" i="2"/>
  <c r="K52" i="2"/>
  <c r="N34" i="2"/>
  <c r="N33" i="2"/>
  <c r="N35" i="2"/>
  <c r="M16" i="2"/>
  <c r="M15" i="2"/>
  <c r="M17" i="2"/>
  <c r="I53" i="2"/>
  <c r="I51" i="2"/>
  <c r="I52" i="2"/>
  <c r="K26" i="2"/>
  <c r="K25" i="2"/>
  <c r="K24" i="2"/>
  <c r="N44" i="2"/>
  <c r="N43" i="2"/>
  <c r="N42" i="2"/>
  <c r="J51" i="2"/>
  <c r="J53" i="2"/>
  <c r="J52" i="2"/>
  <c r="L16" i="2"/>
  <c r="L17" i="2"/>
  <c r="L15" i="2"/>
  <c r="K44" i="2"/>
  <c r="K43" i="2"/>
  <c r="K42" i="2"/>
  <c r="G52" i="2"/>
  <c r="G53" i="2"/>
  <c r="G51" i="2"/>
  <c r="M70" i="2"/>
  <c r="M71" i="2"/>
  <c r="M69" i="2"/>
  <c r="H42" i="2"/>
  <c r="H44" i="2"/>
  <c r="H43" i="2"/>
  <c r="I70" i="2"/>
  <c r="I69" i="2"/>
  <c r="I71" i="2"/>
  <c r="K69" i="2"/>
  <c r="K70" i="2"/>
  <c r="K71" i="2"/>
  <c r="G16" i="2"/>
  <c r="G17" i="2"/>
  <c r="G15" i="2"/>
  <c r="I26" i="2"/>
  <c r="I24" i="2"/>
  <c r="I25" i="2"/>
  <c r="L42" i="2"/>
  <c r="L44" i="2"/>
  <c r="L43" i="2"/>
  <c r="N51" i="2"/>
  <c r="N53" i="2"/>
  <c r="N52" i="2"/>
  <c r="J35" i="2"/>
  <c r="J33" i="2"/>
  <c r="J34" i="2"/>
  <c r="M34" i="2"/>
  <c r="M35" i="2"/>
  <c r="M33" i="2"/>
  <c r="K8" i="2"/>
  <c r="K6" i="2"/>
  <c r="K7" i="2"/>
  <c r="L6" i="2"/>
  <c r="L7" i="2"/>
  <c r="L8" i="2"/>
  <c r="E7" i="2"/>
  <c r="E8" i="2"/>
  <c r="E6" i="2"/>
  <c r="D61" i="2"/>
  <c r="D60" i="2"/>
  <c r="D62" i="2"/>
  <c r="L34" i="2"/>
  <c r="L33" i="2"/>
  <c r="L35" i="2"/>
  <c r="F69" i="2"/>
  <c r="F71" i="2"/>
  <c r="F70" i="2"/>
  <c r="M60" i="2"/>
  <c r="M61" i="2"/>
  <c r="M62" i="2"/>
  <c r="H24" i="2"/>
  <c r="H25" i="2"/>
  <c r="H26" i="2"/>
  <c r="I34" i="2"/>
  <c r="I35" i="2"/>
  <c r="I33" i="2"/>
  <c r="C51" i="2"/>
  <c r="C52" i="2"/>
  <c r="C53" i="2"/>
  <c r="L69" i="2"/>
  <c r="L70" i="2"/>
  <c r="L71" i="2"/>
  <c r="K34" i="2"/>
  <c r="K33" i="2"/>
  <c r="K35" i="2"/>
  <c r="G26" i="2"/>
  <c r="G24" i="2"/>
  <c r="G25" i="2"/>
  <c r="E17" i="2"/>
  <c r="E15" i="2"/>
  <c r="E16" i="2"/>
  <c r="I44" i="2"/>
  <c r="I42" i="2"/>
  <c r="I43" i="2"/>
  <c r="D69" i="2"/>
  <c r="D71" i="2"/>
  <c r="D70" i="2"/>
  <c r="N60" i="2"/>
  <c r="N61" i="2"/>
  <c r="N62" i="2"/>
  <c r="G44" i="2"/>
  <c r="G42" i="2"/>
  <c r="G43" i="2"/>
  <c r="J44" i="2"/>
  <c r="J42" i="2"/>
  <c r="J43" i="2"/>
  <c r="H60" i="2"/>
  <c r="H62" i="2"/>
  <c r="H61" i="2"/>
  <c r="C15" i="2"/>
  <c r="C17" i="2"/>
  <c r="C16" i="2"/>
  <c r="H33" i="2"/>
  <c r="H34" i="2"/>
  <c r="H35" i="2"/>
  <c r="I8" i="2"/>
  <c r="I6" i="2"/>
  <c r="I7" i="2"/>
  <c r="J8" i="2"/>
  <c r="J7" i="2"/>
  <c r="J6" i="2"/>
  <c r="D8" i="2"/>
  <c r="D7" i="2"/>
  <c r="D6" i="2"/>
  <c r="F44" i="2"/>
  <c r="F43" i="2"/>
  <c r="F42" i="2"/>
  <c r="D25" i="2"/>
  <c r="D26" i="2"/>
  <c r="D24" i="2"/>
  <c r="F17" i="2"/>
  <c r="F15" i="2"/>
  <c r="F16" i="2"/>
  <c r="F60" i="2"/>
  <c r="F61" i="2"/>
  <c r="F62" i="2"/>
  <c r="L24" i="2"/>
  <c r="L25" i="2"/>
  <c r="L26" i="2"/>
  <c r="H69" i="2"/>
  <c r="H70" i="2"/>
  <c r="H71" i="2"/>
  <c r="E26" i="2"/>
  <c r="E24" i="2"/>
  <c r="E25" i="2"/>
  <c r="N69" i="2"/>
  <c r="N71" i="2"/>
  <c r="N70" i="2"/>
  <c r="C61" i="2"/>
  <c r="C60" i="2"/>
  <c r="C62" i="2"/>
  <c r="J24" i="2"/>
  <c r="J26" i="2"/>
  <c r="J25" i="2"/>
  <c r="D51" i="2"/>
  <c r="D52" i="2"/>
  <c r="D53" i="2"/>
  <c r="J62" i="2"/>
  <c r="J61" i="2"/>
  <c r="J60" i="2"/>
  <c r="D15" i="2"/>
  <c r="D16" i="2"/>
  <c r="D17" i="2"/>
  <c r="M25" i="2"/>
  <c r="M24" i="2"/>
  <c r="M26" i="2"/>
  <c r="L52" i="2"/>
  <c r="L51" i="2"/>
  <c r="L53" i="2"/>
  <c r="K61" i="2"/>
  <c r="K62" i="2"/>
  <c r="K60" i="2"/>
  <c r="F33" i="2"/>
  <c r="F35" i="2"/>
  <c r="F34" i="2"/>
  <c r="M43" i="2"/>
  <c r="M44" i="2"/>
  <c r="M42" i="2"/>
  <c r="E60" i="2"/>
  <c r="E62" i="2"/>
  <c r="E61" i="2"/>
  <c r="C7" i="2"/>
  <c r="C8" i="2"/>
  <c r="C6" i="2"/>
  <c r="G8" i="2"/>
  <c r="G7" i="2"/>
  <c r="G6" i="2"/>
  <c r="H6" i="2"/>
  <c r="H7" i="2"/>
  <c r="H8" i="2"/>
  <c r="E43" i="2"/>
  <c r="E42" i="2"/>
  <c r="E44" i="2"/>
  <c r="H15" i="2"/>
  <c r="H16" i="2"/>
  <c r="H17" i="2"/>
  <c r="C43" i="2"/>
  <c r="C42" i="2"/>
  <c r="C44" i="2"/>
  <c r="F25" i="2"/>
  <c r="F24" i="2"/>
  <c r="F26" i="2"/>
  <c r="C69" i="2"/>
  <c r="C70" i="2"/>
  <c r="C71" i="2"/>
  <c r="L61" i="2"/>
  <c r="L60" i="2"/>
  <c r="L62" i="2"/>
  <c r="C35" i="2"/>
  <c r="C34" i="2"/>
  <c r="C33" i="2"/>
  <c r="K17" i="2"/>
  <c r="K15" i="2"/>
  <c r="K16" i="2"/>
  <c r="H23" i="3"/>
  <c r="G9" i="7"/>
  <c r="G9" i="4"/>
  <c r="U13" i="8"/>
  <c r="U14" i="8"/>
  <c r="U12" i="8"/>
  <c r="U11" i="8"/>
  <c r="U35" i="8"/>
  <c r="U36" i="8"/>
  <c r="U38" i="8"/>
  <c r="U37" i="8"/>
  <c r="U32" i="8"/>
  <c r="U31" i="8"/>
  <c r="U33" i="8"/>
  <c r="U34" i="8"/>
  <c r="U10" i="8"/>
  <c r="U7" i="8"/>
  <c r="U9" i="8"/>
  <c r="U8" i="8"/>
  <c r="U26" i="8"/>
  <c r="U25" i="8"/>
  <c r="U23" i="8"/>
  <c r="U24" i="8"/>
  <c r="U42" i="8"/>
  <c r="U39" i="8"/>
  <c r="U41" i="8"/>
  <c r="U40" i="8"/>
  <c r="U29" i="8"/>
  <c r="U28" i="8"/>
  <c r="U30" i="8"/>
  <c r="U27" i="8"/>
  <c r="U45" i="8"/>
  <c r="U46" i="8"/>
  <c r="U44" i="8"/>
  <c r="U43" i="8"/>
  <c r="U16" i="8"/>
  <c r="U15" i="8"/>
  <c r="U17" i="8"/>
  <c r="U18" i="8"/>
  <c r="U48" i="8"/>
  <c r="U47" i="8"/>
  <c r="U50" i="8"/>
  <c r="U49" i="8"/>
  <c r="U3" i="8"/>
  <c r="U6" i="8"/>
  <c r="U4" i="8"/>
  <c r="U5" i="8"/>
  <c r="U19" i="8"/>
  <c r="U22" i="8"/>
  <c r="U21" i="8"/>
  <c r="U20" i="8"/>
  <c r="B4" i="8"/>
  <c r="B5" i="8"/>
  <c r="B26" i="8"/>
  <c r="B23" i="8"/>
  <c r="CY8" i="2"/>
  <c r="CX24" i="4" s="1"/>
  <c r="CY6" i="2"/>
  <c r="CX4" i="4" s="1"/>
  <c r="CY7" i="2"/>
  <c r="CX14" i="4" s="1"/>
  <c r="CX6" i="2"/>
  <c r="CW4" i="4" s="1"/>
  <c r="CX7" i="2"/>
  <c r="CW14" i="4" s="1"/>
  <c r="CX8" i="2"/>
  <c r="CW24" i="4" s="1"/>
  <c r="CU7" i="2"/>
  <c r="CT14" i="4" s="1"/>
  <c r="CU8" i="2"/>
  <c r="CT24" i="4" s="1"/>
  <c r="CU6" i="2"/>
  <c r="CT4" i="4" s="1"/>
  <c r="DE25" i="2"/>
  <c r="DD16" i="4" s="1"/>
  <c r="DE26" i="2"/>
  <c r="DD26" i="4" s="1"/>
  <c r="DE24" i="2"/>
  <c r="DD6" i="4" s="1"/>
  <c r="DA17" i="2"/>
  <c r="CZ25" i="4" s="1"/>
  <c r="DA15" i="2"/>
  <c r="CZ5" i="4" s="1"/>
  <c r="DA16" i="2"/>
  <c r="CZ15" i="4" s="1"/>
  <c r="CV35" i="2"/>
  <c r="CU27" i="4" s="1"/>
  <c r="CV34" i="2"/>
  <c r="CU17" i="4" s="1"/>
  <c r="CV33" i="2"/>
  <c r="CU7" i="4" s="1"/>
  <c r="CZ16" i="2"/>
  <c r="CY15" i="4" s="1"/>
  <c r="CZ17" i="2"/>
  <c r="CY25" i="4" s="1"/>
  <c r="CZ15" i="2"/>
  <c r="CY5" i="4" s="1"/>
  <c r="CU51" i="2"/>
  <c r="CT9" i="4" s="1"/>
  <c r="CU53" i="2"/>
  <c r="CT29" i="4" s="1"/>
  <c r="CU52" i="2"/>
  <c r="CT19" i="4" s="1"/>
  <c r="CZ24" i="2"/>
  <c r="CY6" i="4" s="1"/>
  <c r="CZ26" i="2"/>
  <c r="CY26" i="4" s="1"/>
  <c r="CZ25" i="2"/>
  <c r="CY16" i="4" s="1"/>
  <c r="CV16" i="2"/>
  <c r="CU15" i="4" s="1"/>
  <c r="CV17" i="2"/>
  <c r="CU25" i="4" s="1"/>
  <c r="CV15" i="2"/>
  <c r="CU5" i="4" s="1"/>
  <c r="DB16" i="2"/>
  <c r="DA15" i="4" s="1"/>
  <c r="DB17" i="2"/>
  <c r="DA25" i="4" s="1"/>
  <c r="DB15" i="2"/>
  <c r="DA5" i="4" s="1"/>
  <c r="CU33" i="2"/>
  <c r="CT7" i="4" s="1"/>
  <c r="CU35" i="2"/>
  <c r="CT27" i="4" s="1"/>
  <c r="CU34" i="2"/>
  <c r="CT17" i="4" s="1"/>
  <c r="DD43" i="2"/>
  <c r="DC18" i="4" s="1"/>
  <c r="DD42" i="2"/>
  <c r="DC8" i="4" s="1"/>
  <c r="DD44" i="2"/>
  <c r="DC28" i="4" s="1"/>
  <c r="CZ43" i="2"/>
  <c r="CY18" i="4" s="1"/>
  <c r="CZ42" i="2"/>
  <c r="CY8" i="4" s="1"/>
  <c r="CZ44" i="2"/>
  <c r="CY28" i="4" s="1"/>
  <c r="CV43" i="2"/>
  <c r="CU18" i="4" s="1"/>
  <c r="CV42" i="2"/>
  <c r="CU8" i="4" s="1"/>
  <c r="CV44" i="2"/>
  <c r="CU28" i="4" s="1"/>
  <c r="CT15" i="2"/>
  <c r="CS5" i="4" s="1"/>
  <c r="CT17" i="2"/>
  <c r="CS25" i="4" s="1"/>
  <c r="CT16" i="2"/>
  <c r="CS15" i="4" s="1"/>
  <c r="CX70" i="2"/>
  <c r="CW21" i="4" s="1"/>
  <c r="CX71" i="2"/>
  <c r="CW31" i="4" s="1"/>
  <c r="CX69" i="2"/>
  <c r="CW11" i="4" s="1"/>
  <c r="DB61" i="2"/>
  <c r="DA20" i="4" s="1"/>
  <c r="DB62" i="2"/>
  <c r="DA30" i="4" s="1"/>
  <c r="DB60" i="2"/>
  <c r="DA10" i="4" s="1"/>
  <c r="CT61" i="2"/>
  <c r="CS20" i="4" s="1"/>
  <c r="CT62" i="2"/>
  <c r="CS30" i="4" s="1"/>
  <c r="CT60" i="2"/>
  <c r="CS10" i="4" s="1"/>
  <c r="CX53" i="2"/>
  <c r="CW29" i="4" s="1"/>
  <c r="CX52" i="2"/>
  <c r="CW19" i="4" s="1"/>
  <c r="CX51" i="2"/>
  <c r="CW9" i="4" s="1"/>
  <c r="DC69" i="2"/>
  <c r="DB11" i="4" s="1"/>
  <c r="DC71" i="2"/>
  <c r="DB31" i="4" s="1"/>
  <c r="DC70" i="2"/>
  <c r="DB21" i="4" s="1"/>
  <c r="CU69" i="2"/>
  <c r="CT11" i="4" s="1"/>
  <c r="CU70" i="2"/>
  <c r="CT21" i="4" s="1"/>
  <c r="CU71" i="2"/>
  <c r="CT31" i="4" s="1"/>
  <c r="CY60" i="2"/>
  <c r="CX10" i="4" s="1"/>
  <c r="CY62" i="2"/>
  <c r="CX30" i="4" s="1"/>
  <c r="CY61" i="2"/>
  <c r="CX20" i="4" s="1"/>
  <c r="DC51" i="2"/>
  <c r="DB9" i="4" s="1"/>
  <c r="DC53" i="2"/>
  <c r="DB29" i="4" s="1"/>
  <c r="DC52" i="2"/>
  <c r="DB19" i="4" s="1"/>
  <c r="BZ14" i="8"/>
  <c r="BZ13" i="8"/>
  <c r="BZ12" i="8"/>
  <c r="BZ11" i="8"/>
  <c r="BZ48" i="8"/>
  <c r="BZ47" i="8"/>
  <c r="BZ50" i="8"/>
  <c r="BZ49" i="8"/>
  <c r="BZ20" i="8"/>
  <c r="BZ19" i="8"/>
  <c r="BZ21" i="8"/>
  <c r="BZ22" i="8"/>
  <c r="CI8" i="2"/>
  <c r="CH24" i="4" s="1"/>
  <c r="CI7" i="2"/>
  <c r="CH14" i="4" s="1"/>
  <c r="CI6" i="2"/>
  <c r="CH4" i="4" s="1"/>
  <c r="CJ8" i="2"/>
  <c r="CI24" i="4" s="1"/>
  <c r="CJ6" i="2"/>
  <c r="CI4" i="4" s="1"/>
  <c r="CJ7" i="2"/>
  <c r="CI14" i="4" s="1"/>
  <c r="CC8" i="2"/>
  <c r="CB24" i="4" s="1"/>
  <c r="CC7" i="2"/>
  <c r="CB14" i="4" s="1"/>
  <c r="CC6" i="2"/>
  <c r="CB4" i="4" s="1"/>
  <c r="CJ35" i="2"/>
  <c r="CI27" i="4" s="1"/>
  <c r="CJ34" i="2"/>
  <c r="CI17" i="4" s="1"/>
  <c r="CJ33" i="2"/>
  <c r="CI7" i="4" s="1"/>
  <c r="CD24" i="2"/>
  <c r="CC6" i="4" s="1"/>
  <c r="CD25" i="2"/>
  <c r="CC16" i="4" s="1"/>
  <c r="CD26" i="2"/>
  <c r="CC26" i="4" s="1"/>
  <c r="CB17" i="2"/>
  <c r="CA25" i="4" s="1"/>
  <c r="CB15" i="2"/>
  <c r="CA5" i="4" s="1"/>
  <c r="CB16" i="2"/>
  <c r="CA15" i="4" s="1"/>
  <c r="CI26" i="2"/>
  <c r="CH26" i="4" s="1"/>
  <c r="CI25" i="2"/>
  <c r="CH16" i="4" s="1"/>
  <c r="CI24" i="2"/>
  <c r="CH6" i="4" s="1"/>
  <c r="CE33" i="2"/>
  <c r="CD7" i="4" s="1"/>
  <c r="CE34" i="2"/>
  <c r="CD17" i="4" s="1"/>
  <c r="CE35" i="2"/>
  <c r="CD27" i="4" s="1"/>
  <c r="CE17" i="2"/>
  <c r="CD25" i="4" s="1"/>
  <c r="CE16" i="2"/>
  <c r="CD15" i="4" s="1"/>
  <c r="CE15" i="2"/>
  <c r="CD5" i="4" s="1"/>
  <c r="CJ26" i="2"/>
  <c r="CI26" i="4" s="1"/>
  <c r="CJ25" i="2"/>
  <c r="CI16" i="4" s="1"/>
  <c r="CJ24" i="2"/>
  <c r="CI6" i="4" s="1"/>
  <c r="CL69" i="2"/>
  <c r="CK11" i="4" s="1"/>
  <c r="CL71" i="2"/>
  <c r="CK31" i="4" s="1"/>
  <c r="CL70" i="2"/>
  <c r="CK21" i="4" s="1"/>
  <c r="CD51" i="2"/>
  <c r="CC9" i="4" s="1"/>
  <c r="CD52" i="2"/>
  <c r="CC19" i="4" s="1"/>
  <c r="CD53" i="2"/>
  <c r="CC29" i="4" s="1"/>
  <c r="CH33" i="2"/>
  <c r="CG7" i="4" s="1"/>
  <c r="CH34" i="2"/>
  <c r="CG17" i="4" s="1"/>
  <c r="CH35" i="2"/>
  <c r="CG27" i="4" s="1"/>
  <c r="CC35" i="2"/>
  <c r="CB27" i="4" s="1"/>
  <c r="CC33" i="2"/>
  <c r="CB7" i="4" s="1"/>
  <c r="CC34" i="2"/>
  <c r="CB17" i="4" s="1"/>
  <c r="CJ60" i="2"/>
  <c r="CI10" i="4" s="1"/>
  <c r="CJ61" i="2"/>
  <c r="CI20" i="4" s="1"/>
  <c r="CJ62" i="2"/>
  <c r="CI30" i="4" s="1"/>
  <c r="CF51" i="2"/>
  <c r="CE9" i="4" s="1"/>
  <c r="CF52" i="2"/>
  <c r="CE19" i="4" s="1"/>
  <c r="CF53" i="2"/>
  <c r="CE29" i="4" s="1"/>
  <c r="CJ42" i="2"/>
  <c r="CI8" i="4" s="1"/>
  <c r="CJ44" i="2"/>
  <c r="CI28" i="4" s="1"/>
  <c r="CJ43" i="2"/>
  <c r="CI18" i="4" s="1"/>
  <c r="CF42" i="2"/>
  <c r="CE8" i="4" s="1"/>
  <c r="CF44" i="2"/>
  <c r="CE28" i="4" s="1"/>
  <c r="CF43" i="2"/>
  <c r="CE18" i="4" s="1"/>
  <c r="CB42" i="2"/>
  <c r="CA8" i="4" s="1"/>
  <c r="CB44" i="2"/>
  <c r="CA28" i="4" s="1"/>
  <c r="CB43" i="2"/>
  <c r="CA18" i="4" s="1"/>
  <c r="CK71" i="2"/>
  <c r="CJ31" i="4" s="1"/>
  <c r="CK69" i="2"/>
  <c r="CJ11" i="4" s="1"/>
  <c r="CK70" i="2"/>
  <c r="CJ21" i="4" s="1"/>
  <c r="CC71" i="2"/>
  <c r="CB31" i="4" s="1"/>
  <c r="CC69" i="2"/>
  <c r="CB11" i="4" s="1"/>
  <c r="CC70" i="2"/>
  <c r="CB21" i="4" s="1"/>
  <c r="CG62" i="2"/>
  <c r="CF30" i="4" s="1"/>
  <c r="CG60" i="2"/>
  <c r="CF10" i="4" s="1"/>
  <c r="CG61" i="2"/>
  <c r="CF20" i="4" s="1"/>
  <c r="CK53" i="2"/>
  <c r="CJ29" i="4" s="1"/>
  <c r="CK51" i="2"/>
  <c r="CJ9" i="4" s="1"/>
  <c r="CK52" i="2"/>
  <c r="CJ19" i="4" s="1"/>
  <c r="CC53" i="2"/>
  <c r="CB29" i="4" s="1"/>
  <c r="CC51" i="2"/>
  <c r="CB9" i="4" s="1"/>
  <c r="CC52" i="2"/>
  <c r="CB19" i="4" s="1"/>
  <c r="CS19" i="8"/>
  <c r="CS22" i="8"/>
  <c r="CS21" i="8"/>
  <c r="CS20" i="8"/>
  <c r="CS38" i="8"/>
  <c r="CS36" i="8"/>
  <c r="CS37" i="8"/>
  <c r="CS35" i="8"/>
  <c r="CS24" i="8"/>
  <c r="CS23" i="8"/>
  <c r="CS26" i="8"/>
  <c r="CS25" i="8"/>
  <c r="O18" i="11"/>
  <c r="J18" i="11"/>
  <c r="DA8" i="2"/>
  <c r="CZ24" i="4" s="1"/>
  <c r="DA6" i="2"/>
  <c r="CZ4" i="4" s="1"/>
  <c r="DA7" i="2"/>
  <c r="CZ14" i="4" s="1"/>
  <c r="CZ6" i="2"/>
  <c r="CY4" i="4" s="1"/>
  <c r="CZ7" i="2"/>
  <c r="CY14" i="4" s="1"/>
  <c r="CZ8" i="2"/>
  <c r="CY24" i="4" s="1"/>
  <c r="CV8" i="2"/>
  <c r="CU24" i="4" s="1"/>
  <c r="CV6" i="2"/>
  <c r="CU4" i="4" s="1"/>
  <c r="CV7" i="2"/>
  <c r="CU14" i="4" s="1"/>
  <c r="DE17" i="2"/>
  <c r="DD25" i="4" s="1"/>
  <c r="DE15" i="2"/>
  <c r="DD5" i="4" s="1"/>
  <c r="DE16" i="2"/>
  <c r="DD15" i="4" s="1"/>
  <c r="CY35" i="2"/>
  <c r="CX27" i="4" s="1"/>
  <c r="CY33" i="2"/>
  <c r="CX7" i="4" s="1"/>
  <c r="CY34" i="2"/>
  <c r="CX17" i="4" s="1"/>
  <c r="DD16" i="2"/>
  <c r="DC15" i="4" s="1"/>
  <c r="DD17" i="2"/>
  <c r="DC25" i="4" s="1"/>
  <c r="DD15" i="2"/>
  <c r="DC5" i="4" s="1"/>
  <c r="CX34" i="2"/>
  <c r="CW17" i="4" s="1"/>
  <c r="CX35" i="2"/>
  <c r="CW27" i="4" s="1"/>
  <c r="CX33" i="2"/>
  <c r="CW7" i="4" s="1"/>
  <c r="DD24" i="2"/>
  <c r="DC6" i="4" s="1"/>
  <c r="DD26" i="2"/>
  <c r="DC26" i="4" s="1"/>
  <c r="DD25" i="2"/>
  <c r="DC16" i="4" s="1"/>
  <c r="CY15" i="2"/>
  <c r="CX5" i="4" s="1"/>
  <c r="CY17" i="2"/>
  <c r="CX25" i="4" s="1"/>
  <c r="CY16" i="2"/>
  <c r="CX15" i="4" s="1"/>
  <c r="DB53" i="2"/>
  <c r="DA29" i="4" s="1"/>
  <c r="DB51" i="2"/>
  <c r="DA9" i="4" s="1"/>
  <c r="DB52" i="2"/>
  <c r="DA19" i="4" s="1"/>
  <c r="CZ34" i="2"/>
  <c r="CY17" i="4" s="1"/>
  <c r="CZ35" i="2"/>
  <c r="CY27" i="4" s="1"/>
  <c r="CZ33" i="2"/>
  <c r="CY7" i="4" s="1"/>
  <c r="CV24" i="2"/>
  <c r="CU6" i="4" s="1"/>
  <c r="CV26" i="2"/>
  <c r="CU26" i="4" s="1"/>
  <c r="CV25" i="2"/>
  <c r="CU16" i="4" s="1"/>
  <c r="DC43" i="2"/>
  <c r="DB18" i="4" s="1"/>
  <c r="DC42" i="2"/>
  <c r="DB8" i="4" s="1"/>
  <c r="DC44" i="2"/>
  <c r="DB28" i="4" s="1"/>
  <c r="CY43" i="2"/>
  <c r="CX18" i="4" s="1"/>
  <c r="CY42" i="2"/>
  <c r="CX8" i="4" s="1"/>
  <c r="CY44" i="2"/>
  <c r="CX28" i="4" s="1"/>
  <c r="CU43" i="2"/>
  <c r="CT18" i="4" s="1"/>
  <c r="CU44" i="2"/>
  <c r="CT28" i="4" s="1"/>
  <c r="CU42" i="2"/>
  <c r="CT8" i="4" s="1"/>
  <c r="DD71" i="2"/>
  <c r="DC31" i="4" s="1"/>
  <c r="DD70" i="2"/>
  <c r="DC21" i="4" s="1"/>
  <c r="DD69" i="2"/>
  <c r="DC11" i="4" s="1"/>
  <c r="CV71" i="2"/>
  <c r="CU31" i="4" s="1"/>
  <c r="CV70" i="2"/>
  <c r="CU21" i="4" s="1"/>
  <c r="CV69" i="2"/>
  <c r="CU11" i="4" s="1"/>
  <c r="CZ62" i="2"/>
  <c r="CY30" i="4" s="1"/>
  <c r="CZ61" i="2"/>
  <c r="CY20" i="4" s="1"/>
  <c r="CZ60" i="2"/>
  <c r="CY10" i="4" s="1"/>
  <c r="CZ53" i="2"/>
  <c r="CY29" i="4" s="1"/>
  <c r="CZ52" i="2"/>
  <c r="CY19" i="4" s="1"/>
  <c r="CZ51" i="2"/>
  <c r="CY9" i="4" s="1"/>
  <c r="CW51" i="2"/>
  <c r="CV9" i="4" s="1"/>
  <c r="CW52" i="2"/>
  <c r="CV19" i="4" s="1"/>
  <c r="CW53" i="2"/>
  <c r="CV29" i="4" s="1"/>
  <c r="DA69" i="2"/>
  <c r="CZ11" i="4" s="1"/>
  <c r="DA70" i="2"/>
  <c r="CZ21" i="4" s="1"/>
  <c r="DA71" i="2"/>
  <c r="CZ31" i="4" s="1"/>
  <c r="DE60" i="2"/>
  <c r="DD10" i="4" s="1"/>
  <c r="DE61" i="2"/>
  <c r="DD20" i="4" s="1"/>
  <c r="DE62" i="2"/>
  <c r="DD30" i="4" s="1"/>
  <c r="CW60" i="2"/>
  <c r="CV10" i="4" s="1"/>
  <c r="CW61" i="2"/>
  <c r="CV20" i="4" s="1"/>
  <c r="CW62" i="2"/>
  <c r="CV30" i="4" s="1"/>
  <c r="CV53" i="2"/>
  <c r="CU29" i="4" s="1"/>
  <c r="CV51" i="2"/>
  <c r="CU9" i="4" s="1"/>
  <c r="CV52" i="2"/>
  <c r="CU19" i="4" s="1"/>
  <c r="BZ35" i="8"/>
  <c r="BZ38" i="8"/>
  <c r="BZ37" i="8"/>
  <c r="BZ36" i="8"/>
  <c r="BZ4" i="8"/>
  <c r="BZ3" i="8"/>
  <c r="BZ6" i="8"/>
  <c r="BZ5" i="8"/>
  <c r="BZ39" i="8"/>
  <c r="BZ42" i="8"/>
  <c r="BZ40" i="8"/>
  <c r="BZ41" i="8"/>
  <c r="CD8" i="2"/>
  <c r="CC24" i="4" s="1"/>
  <c r="CD7" i="2"/>
  <c r="CC14" i="4" s="1"/>
  <c r="CD6" i="2"/>
  <c r="CC4" i="4" s="1"/>
  <c r="CL8" i="2"/>
  <c r="CK24" i="4" s="1"/>
  <c r="CL6" i="2"/>
  <c r="CK4" i="4" s="1"/>
  <c r="CL7" i="2"/>
  <c r="CK14" i="4" s="1"/>
  <c r="CA6" i="2"/>
  <c r="BZ4" i="4" s="1"/>
  <c r="CA7" i="2"/>
  <c r="BZ14" i="4" s="1"/>
  <c r="CA8" i="2"/>
  <c r="BZ24" i="4" s="1"/>
  <c r="CB24" i="2"/>
  <c r="CA6" i="4" s="1"/>
  <c r="CB26" i="2"/>
  <c r="CA26" i="4" s="1"/>
  <c r="CB25" i="2"/>
  <c r="CA16" i="4" s="1"/>
  <c r="CG15" i="2"/>
  <c r="CF5" i="4" s="1"/>
  <c r="CG16" i="2"/>
  <c r="CF15" i="4" s="1"/>
  <c r="CG17" i="2"/>
  <c r="CF25" i="4" s="1"/>
  <c r="CL60" i="2"/>
  <c r="CK10" i="4" s="1"/>
  <c r="CL62" i="2"/>
  <c r="CK30" i="4" s="1"/>
  <c r="CL61" i="2"/>
  <c r="CK20" i="4" s="1"/>
  <c r="CL17" i="2"/>
  <c r="CK25" i="4" s="1"/>
  <c r="CL16" i="2"/>
  <c r="CK15" i="4" s="1"/>
  <c r="CL15" i="2"/>
  <c r="CK5" i="4" s="1"/>
  <c r="CH24" i="2"/>
  <c r="CG6" i="4" s="1"/>
  <c r="CH26" i="2"/>
  <c r="CG26" i="4" s="1"/>
  <c r="CH25" i="2"/>
  <c r="CG16" i="4" s="1"/>
  <c r="CF26" i="2"/>
  <c r="CE26" i="4" s="1"/>
  <c r="CF25" i="2"/>
  <c r="CE16" i="4" s="1"/>
  <c r="CF24" i="2"/>
  <c r="CE6" i="4" s="1"/>
  <c r="CK35" i="2"/>
  <c r="CJ27" i="4" s="1"/>
  <c r="CK33" i="2"/>
  <c r="CJ7" i="4" s="1"/>
  <c r="CK34" i="2"/>
  <c r="CJ17" i="4" s="1"/>
  <c r="CD69" i="2"/>
  <c r="CC11" i="4" s="1"/>
  <c r="CD71" i="2"/>
  <c r="CC31" i="4" s="1"/>
  <c r="CD70" i="2"/>
  <c r="CC21" i="4" s="1"/>
  <c r="CD33" i="2"/>
  <c r="CC7" i="4" s="1"/>
  <c r="CD34" i="2"/>
  <c r="CC17" i="4" s="1"/>
  <c r="CD35" i="2"/>
  <c r="CC27" i="4" s="1"/>
  <c r="CJ15" i="2"/>
  <c r="CI5" i="4" s="1"/>
  <c r="CJ16" i="2"/>
  <c r="CI15" i="4" s="1"/>
  <c r="CJ17" i="2"/>
  <c r="CI25" i="4" s="1"/>
  <c r="CJ69" i="2"/>
  <c r="CI11" i="4" s="1"/>
  <c r="CJ70" i="2"/>
  <c r="CI21" i="4" s="1"/>
  <c r="CJ71" i="2"/>
  <c r="CI31" i="4" s="1"/>
  <c r="CF60" i="2"/>
  <c r="CE10" i="4" s="1"/>
  <c r="CF61" i="2"/>
  <c r="CE20" i="4" s="1"/>
  <c r="CF62" i="2"/>
  <c r="CE30" i="4" s="1"/>
  <c r="CB51" i="2"/>
  <c r="CA9" i="4" s="1"/>
  <c r="CB53" i="2"/>
  <c r="CA29" i="4" s="1"/>
  <c r="CB52" i="2"/>
  <c r="CA19" i="4" s="1"/>
  <c r="CI43" i="2"/>
  <c r="CH18" i="4" s="1"/>
  <c r="CI42" i="2"/>
  <c r="CH8" i="4" s="1"/>
  <c r="CI44" i="2"/>
  <c r="CH28" i="4" s="1"/>
  <c r="CE43" i="2"/>
  <c r="CD18" i="4" s="1"/>
  <c r="CE42" i="2"/>
  <c r="CD8" i="4" s="1"/>
  <c r="CE44" i="2"/>
  <c r="CD28" i="4" s="1"/>
  <c r="CA43" i="2"/>
  <c r="BZ18" i="4" s="1"/>
  <c r="CA44" i="2"/>
  <c r="BZ28" i="4" s="1"/>
  <c r="CA42" i="2"/>
  <c r="BZ8" i="4" s="1"/>
  <c r="CI71" i="2"/>
  <c r="CH31" i="4" s="1"/>
  <c r="CI69" i="2"/>
  <c r="CH11" i="4" s="1"/>
  <c r="CI70" i="2"/>
  <c r="CH21" i="4" s="1"/>
  <c r="CA71" i="2"/>
  <c r="BZ31" i="4" s="1"/>
  <c r="CA69" i="2"/>
  <c r="BZ11" i="4" s="1"/>
  <c r="CA70" i="2"/>
  <c r="BZ21" i="4" s="1"/>
  <c r="CE62" i="2"/>
  <c r="CD30" i="4" s="1"/>
  <c r="CE60" i="2"/>
  <c r="CD10" i="4" s="1"/>
  <c r="CE61" i="2"/>
  <c r="CD20" i="4" s="1"/>
  <c r="CI53" i="2"/>
  <c r="CH29" i="4" s="1"/>
  <c r="CI51" i="2"/>
  <c r="CH9" i="4" s="1"/>
  <c r="CI52" i="2"/>
  <c r="CH19" i="4" s="1"/>
  <c r="CA53" i="2"/>
  <c r="BZ29" i="4" s="1"/>
  <c r="CA52" i="2"/>
  <c r="BZ19" i="4" s="1"/>
  <c r="CA51" i="2"/>
  <c r="BZ9" i="4" s="1"/>
  <c r="CS10" i="8"/>
  <c r="CS9" i="8"/>
  <c r="CS8" i="8"/>
  <c r="CS7" i="8"/>
  <c r="CS41" i="8"/>
  <c r="CS40" i="8"/>
  <c r="CS39" i="8"/>
  <c r="CS42" i="8"/>
  <c r="CS48" i="8"/>
  <c r="CS47" i="8"/>
  <c r="CS49" i="8"/>
  <c r="CS50" i="8"/>
  <c r="DC8" i="2"/>
  <c r="DB24" i="4" s="1"/>
  <c r="DC7" i="2"/>
  <c r="DB14" i="4" s="1"/>
  <c r="DC6" i="2"/>
  <c r="DB4" i="4" s="1"/>
  <c r="DB7" i="2"/>
  <c r="DA14" i="4" s="1"/>
  <c r="DB6" i="2"/>
  <c r="DA4" i="4" s="1"/>
  <c r="DB8" i="2"/>
  <c r="DA24" i="4" s="1"/>
  <c r="CT6" i="2"/>
  <c r="CS4" i="4" s="1"/>
  <c r="CT7" i="2"/>
  <c r="CS14" i="4" s="1"/>
  <c r="CT8" i="2"/>
  <c r="CS24" i="4" s="1"/>
  <c r="DC35" i="2"/>
  <c r="DB27" i="4" s="1"/>
  <c r="DC33" i="2"/>
  <c r="DB7" i="4" s="1"/>
  <c r="DC34" i="2"/>
  <c r="DB17" i="4" s="1"/>
  <c r="CX26" i="2"/>
  <c r="CW26" i="4" s="1"/>
  <c r="CX24" i="2"/>
  <c r="CW6" i="4" s="1"/>
  <c r="CX25" i="2"/>
  <c r="CW16" i="4" s="1"/>
  <c r="DB34" i="2"/>
  <c r="DA17" i="4" s="1"/>
  <c r="DB35" i="2"/>
  <c r="DA27" i="4" s="1"/>
  <c r="DB33" i="2"/>
  <c r="DA7" i="4" s="1"/>
  <c r="CW25" i="2"/>
  <c r="CV16" i="4" s="1"/>
  <c r="CW26" i="2"/>
  <c r="CV26" i="4" s="1"/>
  <c r="CW24" i="2"/>
  <c r="CV6" i="4" s="1"/>
  <c r="DC15" i="2"/>
  <c r="DB5" i="4" s="1"/>
  <c r="DC17" i="2"/>
  <c r="DB25" i="4" s="1"/>
  <c r="DC16" i="2"/>
  <c r="DB15" i="4" s="1"/>
  <c r="CW33" i="2"/>
  <c r="CV7" i="4" s="1"/>
  <c r="CW35" i="2"/>
  <c r="CV27" i="4" s="1"/>
  <c r="CW34" i="2"/>
  <c r="CV17" i="4" s="1"/>
  <c r="DD34" i="2"/>
  <c r="DC17" i="4" s="1"/>
  <c r="DD35" i="2"/>
  <c r="DC27" i="4" s="1"/>
  <c r="DD33" i="2"/>
  <c r="DC7" i="4" s="1"/>
  <c r="CY25" i="2"/>
  <c r="CX16" i="4" s="1"/>
  <c r="CY26" i="2"/>
  <c r="CX26" i="4" s="1"/>
  <c r="CY24" i="2"/>
  <c r="CX6" i="4" s="1"/>
  <c r="DA51" i="2"/>
  <c r="CZ9" i="4" s="1"/>
  <c r="DA53" i="2"/>
  <c r="CZ29" i="4" s="1"/>
  <c r="DA52" i="2"/>
  <c r="CZ19" i="4" s="1"/>
  <c r="DB44" i="2"/>
  <c r="DA28" i="4" s="1"/>
  <c r="DB43" i="2"/>
  <c r="DA18" i="4" s="1"/>
  <c r="DB42" i="2"/>
  <c r="DA8" i="4" s="1"/>
  <c r="CX44" i="2"/>
  <c r="CW28" i="4" s="1"/>
  <c r="CX42" i="2"/>
  <c r="CW8" i="4" s="1"/>
  <c r="CX43" i="2"/>
  <c r="CW18" i="4" s="1"/>
  <c r="CT43" i="2"/>
  <c r="CS18" i="4" s="1"/>
  <c r="CT44" i="2"/>
  <c r="CS28" i="4" s="1"/>
  <c r="CT42" i="2"/>
  <c r="CS8" i="4" s="1"/>
  <c r="DB70" i="2"/>
  <c r="DA21" i="4" s="1"/>
  <c r="DB71" i="2"/>
  <c r="DA31" i="4" s="1"/>
  <c r="DB69" i="2"/>
  <c r="DA11" i="4" s="1"/>
  <c r="CT70" i="2"/>
  <c r="CS21" i="4" s="1"/>
  <c r="CT71" i="2"/>
  <c r="CS31" i="4" s="1"/>
  <c r="CT69" i="2"/>
  <c r="CS11" i="4" s="1"/>
  <c r="CX61" i="2"/>
  <c r="CW20" i="4" s="1"/>
  <c r="CX62" i="2"/>
  <c r="CW30" i="4" s="1"/>
  <c r="CX60" i="2"/>
  <c r="CW10" i="4" s="1"/>
  <c r="CY51" i="2"/>
  <c r="CX9" i="4" s="1"/>
  <c r="CY53" i="2"/>
  <c r="CX29" i="4" s="1"/>
  <c r="CY52" i="2"/>
  <c r="CX19" i="4" s="1"/>
  <c r="CT25" i="2"/>
  <c r="CS16" i="4" s="1"/>
  <c r="CT24" i="2"/>
  <c r="CS6" i="4" s="1"/>
  <c r="CT26" i="2"/>
  <c r="CS26" i="4" s="1"/>
  <c r="CY69" i="2"/>
  <c r="CX11" i="4" s="1"/>
  <c r="CY71" i="2"/>
  <c r="CX31" i="4" s="1"/>
  <c r="CY70" i="2"/>
  <c r="CX21" i="4" s="1"/>
  <c r="DC60" i="2"/>
  <c r="DB10" i="4" s="1"/>
  <c r="DC62" i="2"/>
  <c r="DB30" i="4" s="1"/>
  <c r="DC61" i="2"/>
  <c r="DB20" i="4" s="1"/>
  <c r="CU60" i="2"/>
  <c r="CT10" i="4" s="1"/>
  <c r="CU62" i="2"/>
  <c r="CT30" i="4" s="1"/>
  <c r="CU61" i="2"/>
  <c r="CT20" i="4" s="1"/>
  <c r="CT53" i="2"/>
  <c r="CS29" i="4" s="1"/>
  <c r="CT51" i="2"/>
  <c r="CS9" i="4" s="1"/>
  <c r="CT52" i="2"/>
  <c r="CS19" i="4" s="1"/>
  <c r="BZ45" i="8"/>
  <c r="BZ44" i="8"/>
  <c r="BZ43" i="8"/>
  <c r="BZ46" i="8"/>
  <c r="BZ23" i="8"/>
  <c r="BZ26" i="8"/>
  <c r="BZ25" i="8"/>
  <c r="BZ24" i="8"/>
  <c r="BZ31" i="8"/>
  <c r="BZ32" i="8"/>
  <c r="BZ34" i="8"/>
  <c r="BZ33" i="8"/>
  <c r="CG8" i="2"/>
  <c r="CF24" i="4" s="1"/>
  <c r="CG6" i="2"/>
  <c r="CF4" i="4" s="1"/>
  <c r="CG7" i="2"/>
  <c r="CF14" i="4" s="1"/>
  <c r="CF8" i="2"/>
  <c r="CE24" i="4" s="1"/>
  <c r="CF7" i="2"/>
  <c r="CE14" i="4" s="1"/>
  <c r="CF6" i="2"/>
  <c r="CE4" i="4" s="1"/>
  <c r="CK8" i="2"/>
  <c r="CJ24" i="4" s="1"/>
  <c r="CK6" i="2"/>
  <c r="CJ4" i="4" s="1"/>
  <c r="CK7" i="2"/>
  <c r="CJ14" i="4" s="1"/>
  <c r="CE26" i="2"/>
  <c r="CD26" i="4" s="1"/>
  <c r="CE25" i="2"/>
  <c r="CD16" i="4" s="1"/>
  <c r="CE24" i="2"/>
  <c r="CD6" i="4" s="1"/>
  <c r="CA17" i="2"/>
  <c r="BZ25" i="4" s="1"/>
  <c r="CA16" i="2"/>
  <c r="BZ15" i="4" s="1"/>
  <c r="CA15" i="2"/>
  <c r="BZ5" i="4" s="1"/>
  <c r="CI33" i="2"/>
  <c r="CH7" i="4" s="1"/>
  <c r="CI34" i="2"/>
  <c r="CH17" i="4" s="1"/>
  <c r="CI35" i="2"/>
  <c r="CH27" i="4" s="1"/>
  <c r="CD17" i="2"/>
  <c r="CC25" i="4" s="1"/>
  <c r="CD16" i="2"/>
  <c r="CC15" i="4" s="1"/>
  <c r="CD15" i="2"/>
  <c r="CC5" i="4" s="1"/>
  <c r="CC15" i="2"/>
  <c r="CB5" i="4" s="1"/>
  <c r="CC16" i="2"/>
  <c r="CB15" i="4" s="1"/>
  <c r="CC17" i="2"/>
  <c r="CB25" i="4" s="1"/>
  <c r="CK15" i="2"/>
  <c r="CJ5" i="4" s="1"/>
  <c r="CK16" i="2"/>
  <c r="CJ15" i="4" s="1"/>
  <c r="CK17" i="2"/>
  <c r="CJ25" i="4" s="1"/>
  <c r="CG35" i="2"/>
  <c r="CF27" i="4" s="1"/>
  <c r="CG34" i="2"/>
  <c r="CF17" i="4" s="1"/>
  <c r="CG33" i="2"/>
  <c r="CF7" i="4" s="1"/>
  <c r="CB33" i="2"/>
  <c r="CA7" i="4" s="1"/>
  <c r="CB34" i="2"/>
  <c r="CA17" i="4" s="1"/>
  <c r="CB35" i="2"/>
  <c r="CA27" i="4" s="1"/>
  <c r="CH60" i="2"/>
  <c r="CG10" i="4" s="1"/>
  <c r="CH62" i="2"/>
  <c r="CG30" i="4" s="1"/>
  <c r="CH61" i="2"/>
  <c r="CG20" i="4" s="1"/>
  <c r="CF15" i="2"/>
  <c r="CE5" i="4" s="1"/>
  <c r="CF16" i="2"/>
  <c r="CE15" i="4" s="1"/>
  <c r="CF17" i="2"/>
  <c r="CE25" i="4" s="1"/>
  <c r="CK24" i="2"/>
  <c r="CJ6" i="4" s="1"/>
  <c r="CK25" i="2"/>
  <c r="CJ16" i="4" s="1"/>
  <c r="CK26" i="2"/>
  <c r="CJ26" i="4" s="1"/>
  <c r="CF69" i="2"/>
  <c r="CE11" i="4" s="1"/>
  <c r="CF70" i="2"/>
  <c r="CE21" i="4" s="1"/>
  <c r="CF71" i="2"/>
  <c r="CE31" i="4" s="1"/>
  <c r="CB60" i="2"/>
  <c r="CA10" i="4" s="1"/>
  <c r="CB61" i="2"/>
  <c r="CA20" i="4" s="1"/>
  <c r="CB62" i="2"/>
  <c r="CA30" i="4" s="1"/>
  <c r="CL42" i="2"/>
  <c r="CK8" i="4" s="1"/>
  <c r="CL43" i="2"/>
  <c r="CK18" i="4" s="1"/>
  <c r="CL44" i="2"/>
  <c r="CK28" i="4" s="1"/>
  <c r="CH42" i="2"/>
  <c r="CG8" i="4" s="1"/>
  <c r="CH43" i="2"/>
  <c r="CG18" i="4" s="1"/>
  <c r="CH44" i="2"/>
  <c r="CG28" i="4" s="1"/>
  <c r="CD42" i="2"/>
  <c r="CC8" i="4" s="1"/>
  <c r="CD43" i="2"/>
  <c r="CC18" i="4" s="1"/>
  <c r="CD44" i="2"/>
  <c r="CC28" i="4" s="1"/>
  <c r="CA35" i="2"/>
  <c r="BZ27" i="4" s="1"/>
  <c r="CA34" i="2"/>
  <c r="BZ17" i="4" s="1"/>
  <c r="CA33" i="2"/>
  <c r="BZ7" i="4" s="1"/>
  <c r="CG71" i="2"/>
  <c r="CF31" i="4" s="1"/>
  <c r="CG69" i="2"/>
  <c r="CF11" i="4" s="1"/>
  <c r="CG70" i="2"/>
  <c r="CF21" i="4" s="1"/>
  <c r="CK62" i="2"/>
  <c r="CJ30" i="4" s="1"/>
  <c r="CK60" i="2"/>
  <c r="CJ10" i="4" s="1"/>
  <c r="CK61" i="2"/>
  <c r="CJ20" i="4" s="1"/>
  <c r="CC62" i="2"/>
  <c r="CB30" i="4" s="1"/>
  <c r="CC60" i="2"/>
  <c r="CB10" i="4" s="1"/>
  <c r="CC61" i="2"/>
  <c r="CB20" i="4" s="1"/>
  <c r="CG53" i="2"/>
  <c r="CF29" i="4" s="1"/>
  <c r="CG51" i="2"/>
  <c r="CF9" i="4" s="1"/>
  <c r="CG52" i="2"/>
  <c r="CF19" i="4" s="1"/>
  <c r="CS45" i="8"/>
  <c r="CS44" i="8"/>
  <c r="CS43" i="8"/>
  <c r="CS46" i="8"/>
  <c r="CS13" i="8"/>
  <c r="CS12" i="8"/>
  <c r="CS11" i="8"/>
  <c r="CS14" i="8"/>
  <c r="CS3" i="8"/>
  <c r="CS6" i="8"/>
  <c r="CS4" i="8"/>
  <c r="CS5" i="8"/>
  <c r="CW8" i="2"/>
  <c r="CV24" i="4" s="1"/>
  <c r="CW6" i="2"/>
  <c r="CV4" i="4" s="1"/>
  <c r="CW7" i="2"/>
  <c r="CV14" i="4" s="1"/>
  <c r="DE8" i="2"/>
  <c r="DD24" i="4" s="1"/>
  <c r="DE7" i="2"/>
  <c r="DD14" i="4" s="1"/>
  <c r="DE6" i="2"/>
  <c r="DD4" i="4" s="1"/>
  <c r="DD7" i="2"/>
  <c r="DC14" i="4" s="1"/>
  <c r="DD6" i="2"/>
  <c r="DC4" i="4" s="1"/>
  <c r="DD8" i="2"/>
  <c r="DC24" i="4" s="1"/>
  <c r="DE33" i="2"/>
  <c r="DD7" i="4" s="1"/>
  <c r="DE35" i="2"/>
  <c r="DD27" i="4" s="1"/>
  <c r="DE34" i="2"/>
  <c r="DD17" i="4" s="1"/>
  <c r="DB26" i="2"/>
  <c r="DA26" i="4" s="1"/>
  <c r="DB24" i="2"/>
  <c r="DA6" i="4" s="1"/>
  <c r="DB25" i="2"/>
  <c r="DA16" i="4" s="1"/>
  <c r="CW17" i="2"/>
  <c r="CV25" i="4" s="1"/>
  <c r="CW15" i="2"/>
  <c r="CV5" i="4" s="1"/>
  <c r="CW16" i="2"/>
  <c r="CV15" i="4" s="1"/>
  <c r="DA25" i="2"/>
  <c r="CZ16" i="4" s="1"/>
  <c r="DA26" i="2"/>
  <c r="CZ26" i="4" s="1"/>
  <c r="DA24" i="2"/>
  <c r="CZ6" i="4" s="1"/>
  <c r="CU15" i="2"/>
  <c r="CT5" i="4" s="1"/>
  <c r="CU17" i="2"/>
  <c r="CT25" i="4" s="1"/>
  <c r="CU16" i="2"/>
  <c r="CT15" i="4" s="1"/>
  <c r="DA33" i="2"/>
  <c r="CZ7" i="4" s="1"/>
  <c r="DA35" i="2"/>
  <c r="CZ27" i="4" s="1"/>
  <c r="DA34" i="2"/>
  <c r="CZ17" i="4" s="1"/>
  <c r="CU25" i="2"/>
  <c r="CT16" i="4" s="1"/>
  <c r="CU26" i="2"/>
  <c r="CT26" i="4" s="1"/>
  <c r="CU24" i="2"/>
  <c r="CT6" i="4" s="1"/>
  <c r="DC25" i="2"/>
  <c r="DB16" i="4" s="1"/>
  <c r="DC26" i="2"/>
  <c r="DB26" i="4" s="1"/>
  <c r="DC24" i="2"/>
  <c r="DB6" i="4" s="1"/>
  <c r="CX16" i="2"/>
  <c r="CW15" i="4" s="1"/>
  <c r="CX17" i="2"/>
  <c r="CW25" i="4" s="1"/>
  <c r="CX15" i="2"/>
  <c r="CW5" i="4" s="1"/>
  <c r="DE44" i="2"/>
  <c r="DD28" i="4" s="1"/>
  <c r="DE42" i="2"/>
  <c r="DD8" i="4" s="1"/>
  <c r="DE43" i="2"/>
  <c r="DD18" i="4" s="1"/>
  <c r="DA44" i="2"/>
  <c r="CZ28" i="4" s="1"/>
  <c r="DA43" i="2"/>
  <c r="CZ18" i="4" s="1"/>
  <c r="DA42" i="2"/>
  <c r="CZ8" i="4" s="1"/>
  <c r="CW44" i="2"/>
  <c r="CV28" i="4" s="1"/>
  <c r="CW42" i="2"/>
  <c r="CV8" i="4" s="1"/>
  <c r="CW43" i="2"/>
  <c r="CV18" i="4" s="1"/>
  <c r="CT33" i="2"/>
  <c r="CS7" i="4" s="1"/>
  <c r="CT35" i="2"/>
  <c r="CS27" i="4" s="1"/>
  <c r="CT34" i="2"/>
  <c r="CS17" i="4" s="1"/>
  <c r="CZ71" i="2"/>
  <c r="CY31" i="4" s="1"/>
  <c r="CZ70" i="2"/>
  <c r="CY21" i="4" s="1"/>
  <c r="CZ69" i="2"/>
  <c r="CY11" i="4" s="1"/>
  <c r="DD62" i="2"/>
  <c r="DC30" i="4" s="1"/>
  <c r="DD61" i="2"/>
  <c r="DC20" i="4" s="1"/>
  <c r="DD60" i="2"/>
  <c r="DC10" i="4" s="1"/>
  <c r="CV62" i="2"/>
  <c r="CU30" i="4" s="1"/>
  <c r="CV61" i="2"/>
  <c r="CU20" i="4" s="1"/>
  <c r="CV60" i="2"/>
  <c r="CU10" i="4" s="1"/>
  <c r="DE51" i="2"/>
  <c r="DD9" i="4" s="1"/>
  <c r="DE52" i="2"/>
  <c r="DD19" i="4" s="1"/>
  <c r="DE53" i="2"/>
  <c r="DD29" i="4" s="1"/>
  <c r="DE69" i="2"/>
  <c r="DD11" i="4" s="1"/>
  <c r="DE70" i="2"/>
  <c r="DD21" i="4" s="1"/>
  <c r="DE71" i="2"/>
  <c r="DD31" i="4" s="1"/>
  <c r="CW69" i="2"/>
  <c r="CV11" i="4" s="1"/>
  <c r="CW70" i="2"/>
  <c r="CV21" i="4" s="1"/>
  <c r="CW71" i="2"/>
  <c r="CV31" i="4" s="1"/>
  <c r="DA60" i="2"/>
  <c r="CZ10" i="4" s="1"/>
  <c r="DA61" i="2"/>
  <c r="CZ20" i="4" s="1"/>
  <c r="DA62" i="2"/>
  <c r="CZ30" i="4" s="1"/>
  <c r="DD53" i="2"/>
  <c r="DC29" i="4" s="1"/>
  <c r="DD51" i="2"/>
  <c r="DC9" i="4" s="1"/>
  <c r="DD52" i="2"/>
  <c r="DC19" i="4" s="1"/>
  <c r="P18" i="11"/>
  <c r="K18" i="11"/>
  <c r="BZ10" i="8"/>
  <c r="BZ8" i="8"/>
  <c r="BZ9" i="8"/>
  <c r="BZ7" i="8"/>
  <c r="BZ17" i="8"/>
  <c r="BZ16" i="8"/>
  <c r="BZ15" i="8"/>
  <c r="BZ18" i="8"/>
  <c r="BZ28" i="8"/>
  <c r="BZ30" i="8"/>
  <c r="BZ27" i="8"/>
  <c r="BZ29" i="8"/>
  <c r="CE8" i="2"/>
  <c r="CD24" i="4" s="1"/>
  <c r="CE7" i="2"/>
  <c r="CD14" i="4" s="1"/>
  <c r="CE6" i="2"/>
  <c r="CD4" i="4" s="1"/>
  <c r="CH8" i="2"/>
  <c r="CG24" i="4" s="1"/>
  <c r="CH6" i="2"/>
  <c r="CG4" i="4" s="1"/>
  <c r="CH7" i="2"/>
  <c r="CG14" i="4" s="1"/>
  <c r="CB8" i="2"/>
  <c r="CA24" i="4" s="1"/>
  <c r="CB6" i="2"/>
  <c r="CA4" i="4" s="1"/>
  <c r="CB7" i="2"/>
  <c r="CA14" i="4" s="1"/>
  <c r="CH17" i="2"/>
  <c r="CG25" i="4" s="1"/>
  <c r="CH16" i="2"/>
  <c r="CG15" i="4" s="1"/>
  <c r="CH15" i="2"/>
  <c r="CG5" i="4" s="1"/>
  <c r="CD60" i="2"/>
  <c r="CC10" i="4" s="1"/>
  <c r="CD62" i="2"/>
  <c r="CC30" i="4" s="1"/>
  <c r="CD61" i="2"/>
  <c r="CC20" i="4" s="1"/>
  <c r="CL24" i="2"/>
  <c r="CK6" i="4" s="1"/>
  <c r="CL25" i="2"/>
  <c r="CK16" i="4" s="1"/>
  <c r="CL26" i="2"/>
  <c r="CK26" i="4" s="1"/>
  <c r="CF35" i="2"/>
  <c r="CE27" i="4" s="1"/>
  <c r="CF34" i="2"/>
  <c r="CE17" i="4" s="1"/>
  <c r="CF33" i="2"/>
  <c r="CE7" i="4" s="1"/>
  <c r="CH69" i="2"/>
  <c r="CG11" i="4" s="1"/>
  <c r="CH71" i="2"/>
  <c r="CG31" i="4" s="1"/>
  <c r="CH70" i="2"/>
  <c r="CG21" i="4" s="1"/>
  <c r="CH51" i="2"/>
  <c r="CG9" i="4" s="1"/>
  <c r="CH52" i="2"/>
  <c r="CG19" i="4" s="1"/>
  <c r="CH53" i="2"/>
  <c r="CG29" i="4" s="1"/>
  <c r="CI17" i="2"/>
  <c r="CH25" i="4" s="1"/>
  <c r="CI15" i="2"/>
  <c r="CH5" i="4" s="1"/>
  <c r="CI16" i="2"/>
  <c r="CH15" i="4" s="1"/>
  <c r="CC24" i="2"/>
  <c r="CB6" i="4" s="1"/>
  <c r="CC25" i="2"/>
  <c r="CB16" i="4" s="1"/>
  <c r="CC26" i="2"/>
  <c r="CB26" i="4" s="1"/>
  <c r="CL51" i="2"/>
  <c r="CK9" i="4" s="1"/>
  <c r="CL53" i="2"/>
  <c r="CK29" i="4" s="1"/>
  <c r="CL52" i="2"/>
  <c r="CK19" i="4" s="1"/>
  <c r="CG24" i="2"/>
  <c r="CF6" i="4" s="1"/>
  <c r="CG25" i="2"/>
  <c r="CF16" i="4" s="1"/>
  <c r="CG26" i="2"/>
  <c r="CF26" i="4" s="1"/>
  <c r="CL33" i="2"/>
  <c r="CK7" i="4" s="1"/>
  <c r="CL34" i="2"/>
  <c r="CK17" i="4" s="1"/>
  <c r="CL35" i="2"/>
  <c r="CK27" i="4" s="1"/>
  <c r="CB69" i="2"/>
  <c r="CA11" i="4" s="1"/>
  <c r="CB70" i="2"/>
  <c r="CA21" i="4" s="1"/>
  <c r="CB71" i="2"/>
  <c r="CA31" i="4" s="1"/>
  <c r="CJ51" i="2"/>
  <c r="CI9" i="4" s="1"/>
  <c r="CJ52" i="2"/>
  <c r="CI19" i="4" s="1"/>
  <c r="CJ53" i="2"/>
  <c r="CI29" i="4" s="1"/>
  <c r="CK44" i="2"/>
  <c r="CJ28" i="4" s="1"/>
  <c r="CK42" i="2"/>
  <c r="CJ8" i="4" s="1"/>
  <c r="CK43" i="2"/>
  <c r="CJ18" i="4" s="1"/>
  <c r="CG44" i="2"/>
  <c r="CF28" i="4" s="1"/>
  <c r="CG42" i="2"/>
  <c r="CF8" i="4" s="1"/>
  <c r="CG43" i="2"/>
  <c r="CF18" i="4" s="1"/>
  <c r="CC44" i="2"/>
  <c r="CB28" i="4" s="1"/>
  <c r="CC42" i="2"/>
  <c r="CB8" i="4" s="1"/>
  <c r="CC43" i="2"/>
  <c r="CB18" i="4" s="1"/>
  <c r="CA25" i="2"/>
  <c r="BZ16" i="4" s="1"/>
  <c r="CA24" i="2"/>
  <c r="BZ6" i="4" s="1"/>
  <c r="CA26" i="2"/>
  <c r="BZ26" i="4" s="1"/>
  <c r="CE71" i="2"/>
  <c r="CD31" i="4" s="1"/>
  <c r="CE70" i="2"/>
  <c r="CD21" i="4" s="1"/>
  <c r="CE69" i="2"/>
  <c r="CD11" i="4" s="1"/>
  <c r="CI62" i="2"/>
  <c r="CH30" i="4" s="1"/>
  <c r="CI61" i="2"/>
  <c r="CH20" i="4" s="1"/>
  <c r="CI60" i="2"/>
  <c r="CH10" i="4" s="1"/>
  <c r="CA62" i="2"/>
  <c r="BZ30" i="4" s="1"/>
  <c r="CA61" i="2"/>
  <c r="BZ20" i="4" s="1"/>
  <c r="CA60" i="2"/>
  <c r="BZ10" i="4" s="1"/>
  <c r="CE53" i="2"/>
  <c r="CD29" i="4" s="1"/>
  <c r="CE51" i="2"/>
  <c r="CD9" i="4" s="1"/>
  <c r="CE52" i="2"/>
  <c r="CD19" i="4" s="1"/>
  <c r="CS16" i="8"/>
  <c r="CS15" i="8"/>
  <c r="CS17" i="8"/>
  <c r="CS18" i="8"/>
  <c r="CS31" i="8"/>
  <c r="CS34" i="8"/>
  <c r="CS33" i="8"/>
  <c r="CS32" i="8"/>
  <c r="CS27" i="8"/>
  <c r="CS29" i="8"/>
  <c r="CS30" i="8"/>
  <c r="CS28" i="8"/>
  <c r="N18" i="11"/>
  <c r="I18" i="11"/>
  <c r="CF39" i="4" l="1"/>
  <c r="M20" i="11"/>
  <c r="M19" i="11"/>
  <c r="S34" i="11" s="1"/>
  <c r="M27" i="11"/>
  <c r="DB47" i="4"/>
  <c r="CT47" i="4"/>
  <c r="CS43" i="4"/>
  <c r="CT45" i="4"/>
  <c r="DD35" i="4"/>
  <c r="CT49" i="8" s="1"/>
  <c r="CF47" i="4"/>
  <c r="BZ36" i="4"/>
  <c r="CA6" i="8" s="1"/>
  <c r="CJ35" i="4"/>
  <c r="CA45" i="8" s="1"/>
  <c r="CH36" i="4"/>
  <c r="CA38" i="8" s="1"/>
  <c r="CD35" i="4"/>
  <c r="CA21" i="8" s="1"/>
  <c r="CU47" i="4"/>
  <c r="DD39" i="4"/>
  <c r="DC40" i="4"/>
  <c r="DD43" i="4"/>
  <c r="CB36" i="4"/>
  <c r="CA14" i="8" s="1"/>
  <c r="CJ44" i="4"/>
  <c r="CH45" i="4"/>
  <c r="CK49" i="4"/>
  <c r="CI44" i="4"/>
  <c r="CA34" i="4"/>
  <c r="CA8" i="8" s="1"/>
  <c r="CE47" i="4"/>
  <c r="CC47" i="4"/>
  <c r="CK40" i="4"/>
  <c r="DB38" i="4"/>
  <c r="CS34" i="4"/>
  <c r="CT4" i="8" s="1"/>
  <c r="CT36" i="4"/>
  <c r="CT10" i="8" s="1"/>
  <c r="BG36" i="4"/>
  <c r="BH6" i="8" s="1"/>
  <c r="BG35" i="4"/>
  <c r="BH5" i="8" s="1"/>
  <c r="BO44" i="4"/>
  <c r="BJ43" i="4"/>
  <c r="BK49" i="4"/>
  <c r="BG40" i="4"/>
  <c r="BJ48" i="4"/>
  <c r="BL44" i="4"/>
  <c r="BH47" i="4"/>
  <c r="BL45" i="4"/>
  <c r="BO35" i="4"/>
  <c r="BH37" i="8" s="1"/>
  <c r="BN49" i="4"/>
  <c r="BN43" i="4"/>
  <c r="BO43" i="4"/>
  <c r="BP40" i="4"/>
  <c r="BP43" i="4"/>
  <c r="BH38" i="4"/>
  <c r="BH49" i="4"/>
  <c r="BK39" i="4"/>
  <c r="G29" i="4"/>
  <c r="H25" i="3"/>
  <c r="BI44" i="4"/>
  <c r="BM40" i="4"/>
  <c r="BQ49" i="4"/>
  <c r="BO48" i="4"/>
  <c r="BR45" i="4"/>
  <c r="BM48" i="4"/>
  <c r="BP36" i="4"/>
  <c r="BH42" i="8" s="1"/>
  <c r="BN38" i="4"/>
  <c r="BP38" i="4"/>
  <c r="F62" i="11"/>
  <c r="O63" i="11" s="1"/>
  <c r="E62" i="11"/>
  <c r="N63" i="11" s="1"/>
  <c r="G62" i="11"/>
  <c r="P63" i="11" s="1"/>
  <c r="AR48" i="4"/>
  <c r="G19" i="7"/>
  <c r="G47" i="7" s="1"/>
  <c r="AD38" i="4"/>
  <c r="AV48" i="4"/>
  <c r="AW40" i="4"/>
  <c r="AT49" i="4"/>
  <c r="AU47" i="4"/>
  <c r="AO38" i="4"/>
  <c r="AO47" i="4"/>
  <c r="AW47" i="4"/>
  <c r="AD48" i="4"/>
  <c r="AC47" i="4"/>
  <c r="X49" i="4"/>
  <c r="V38" i="4"/>
  <c r="Z39" i="4"/>
  <c r="AF47" i="4"/>
  <c r="G47" i="4"/>
  <c r="H24" i="3"/>
  <c r="AW38" i="4"/>
  <c r="AQ45" i="4"/>
  <c r="AV39" i="4"/>
  <c r="AU49" i="4"/>
  <c r="AQ43" i="4"/>
  <c r="AW43" i="4"/>
  <c r="AY35" i="4"/>
  <c r="AO49" i="8" s="1"/>
  <c r="AU45" i="4"/>
  <c r="AR43" i="4"/>
  <c r="AN43" i="4"/>
  <c r="AW34" i="4"/>
  <c r="AO40" i="8" s="1"/>
  <c r="AN34" i="4"/>
  <c r="AO4" i="8" s="1"/>
  <c r="AQ36" i="4"/>
  <c r="AO18" i="8" s="1"/>
  <c r="AB35" i="4"/>
  <c r="V33" i="8" s="1"/>
  <c r="AF34" i="4"/>
  <c r="V48" i="8" s="1"/>
  <c r="AA44" i="4"/>
  <c r="AF45" i="4"/>
  <c r="U34" i="4"/>
  <c r="V4" i="8" s="1"/>
  <c r="AC36" i="4"/>
  <c r="V38" i="8" s="1"/>
  <c r="AC43" i="4"/>
  <c r="AD35" i="4"/>
  <c r="V41" i="8" s="1"/>
  <c r="AF43" i="4"/>
  <c r="AA35" i="4"/>
  <c r="V29" i="8" s="1"/>
  <c r="U45" i="4"/>
  <c r="AA36" i="4"/>
  <c r="V30" i="8" s="1"/>
  <c r="W44" i="4"/>
  <c r="Z38" i="4"/>
  <c r="U36" i="4"/>
  <c r="V6" i="8" s="1"/>
  <c r="X45" i="4"/>
  <c r="Z36" i="4"/>
  <c r="V26" i="8" s="1"/>
  <c r="V36" i="4"/>
  <c r="V10" i="8" s="1"/>
  <c r="AA45" i="4"/>
  <c r="Y39" i="4"/>
  <c r="R190" i="9"/>
  <c r="DB48" i="4"/>
  <c r="CW39" i="4"/>
  <c r="DA49" i="4"/>
  <c r="CZ38" i="4"/>
  <c r="DC36" i="4"/>
  <c r="CT46" i="8" s="1"/>
  <c r="CU39" i="4"/>
  <c r="CY38" i="4"/>
  <c r="DD40" i="4"/>
  <c r="DB39" i="4"/>
  <c r="CW48" i="4"/>
  <c r="DA40" i="4"/>
  <c r="CZ47" i="4"/>
  <c r="DC45" i="4"/>
  <c r="DB43" i="4"/>
  <c r="DA45" i="4"/>
  <c r="CA38" i="4"/>
  <c r="CI43" i="4"/>
  <c r="CG35" i="4"/>
  <c r="CA33" i="8" s="1"/>
  <c r="CH47" i="4"/>
  <c r="CI34" i="4"/>
  <c r="CA40" i="8" s="1"/>
  <c r="CK34" i="4"/>
  <c r="CA48" i="8" s="1"/>
  <c r="CF34" i="4"/>
  <c r="CA28" i="8" s="1"/>
  <c r="CF44" i="4"/>
  <c r="CK38" i="4"/>
  <c r="CG47" i="4"/>
  <c r="CG40" i="4"/>
  <c r="CH38" i="4"/>
  <c r="CA47" i="4"/>
  <c r="CG44" i="4"/>
  <c r="CK43" i="4"/>
  <c r="BQ47" i="4"/>
  <c r="BQ39" i="4"/>
  <c r="BM35" i="4"/>
  <c r="BH29" i="8" s="1"/>
  <c r="BG39" i="4"/>
  <c r="BI36" i="4"/>
  <c r="BH14" i="8" s="1"/>
  <c r="BM36" i="4"/>
  <c r="BH30" i="8" s="1"/>
  <c r="BN35" i="4"/>
  <c r="BH33" i="8" s="1"/>
  <c r="BR38" i="4"/>
  <c r="BQ40" i="4"/>
  <c r="BG34" i="4"/>
  <c r="BH4" i="8" s="1"/>
  <c r="BO39" i="4"/>
  <c r="BO38" i="4"/>
  <c r="BJ49" i="4"/>
  <c r="BM38" i="4"/>
  <c r="BN39" i="4"/>
  <c r="BM39" i="4"/>
  <c r="BL48" i="4"/>
  <c r="BK36" i="4"/>
  <c r="BH22" i="8" s="1"/>
  <c r="BQ34" i="4"/>
  <c r="BH44" i="8" s="1"/>
  <c r="BP45" i="4"/>
  <c r="BG47" i="4"/>
  <c r="BL47" i="4"/>
  <c r="BI38" i="4"/>
  <c r="BM44" i="4"/>
  <c r="BJ36" i="4"/>
  <c r="BH18" i="8" s="1"/>
  <c r="BI35" i="4"/>
  <c r="BH13" i="8" s="1"/>
  <c r="BH40" i="4"/>
  <c r="BK48" i="4"/>
  <c r="AR44" i="4"/>
  <c r="AX43" i="4"/>
  <c r="AQ38" i="4"/>
  <c r="AQ35" i="4"/>
  <c r="AO17" i="8" s="1"/>
  <c r="AO34" i="4"/>
  <c r="AO8" i="8" s="1"/>
  <c r="AS34" i="4"/>
  <c r="AO24" i="8" s="1"/>
  <c r="AQ48" i="4"/>
  <c r="AP36" i="4"/>
  <c r="AO14" i="8" s="1"/>
  <c r="AQ47" i="4"/>
  <c r="AX44" i="4"/>
  <c r="AY38" i="4"/>
  <c r="AO40" i="4"/>
  <c r="AQ49" i="4"/>
  <c r="AS40" i="4"/>
  <c r="DC38" i="4"/>
  <c r="DD47" i="4"/>
  <c r="DB44" i="4"/>
  <c r="CZ45" i="4"/>
  <c r="CZ44" i="4"/>
  <c r="DA48" i="4"/>
  <c r="CU43" i="4"/>
  <c r="DC39" i="4"/>
  <c r="CV43" i="4"/>
  <c r="CS44" i="4"/>
  <c r="DB34" i="4"/>
  <c r="CT40" i="8" s="1"/>
  <c r="DA36" i="4"/>
  <c r="CT38" i="8" s="1"/>
  <c r="CW35" i="4"/>
  <c r="CT21" i="8" s="1"/>
  <c r="CZ43" i="4"/>
  <c r="DD38" i="4"/>
  <c r="CV49" i="4"/>
  <c r="DC48" i="4"/>
  <c r="DB35" i="4"/>
  <c r="CT41" i="8" s="1"/>
  <c r="CZ36" i="4"/>
  <c r="CT34" i="8" s="1"/>
  <c r="CZ35" i="4"/>
  <c r="CT33" i="8" s="1"/>
  <c r="CV34" i="4"/>
  <c r="CT16" i="8" s="1"/>
  <c r="DA39" i="4"/>
  <c r="CU34" i="4"/>
  <c r="CT12" i="8" s="1"/>
  <c r="CT38" i="4"/>
  <c r="CZ34" i="4"/>
  <c r="CT32" i="8" s="1"/>
  <c r="DD44" i="4"/>
  <c r="BZ48" i="4"/>
  <c r="CK47" i="4"/>
  <c r="CG49" i="4"/>
  <c r="CE45" i="4"/>
  <c r="CD48" i="4"/>
  <c r="BZ40" i="4"/>
  <c r="CC36" i="4"/>
  <c r="CA18" i="8" s="1"/>
  <c r="CJ45" i="4"/>
  <c r="CE44" i="4"/>
  <c r="CK48" i="4"/>
  <c r="CF43" i="4"/>
  <c r="CA35" i="4"/>
  <c r="CA9" i="8" s="1"/>
  <c r="CJ39" i="4"/>
  <c r="CF45" i="4"/>
  <c r="BM49" i="4"/>
  <c r="BR47" i="4"/>
  <c r="BG43" i="4"/>
  <c r="BN48" i="4"/>
  <c r="BR36" i="4"/>
  <c r="BH50" i="8" s="1"/>
  <c r="BQ43" i="4"/>
  <c r="BQ38" i="4"/>
  <c r="BQ48" i="4"/>
  <c r="AW44" i="4"/>
  <c r="AR35" i="4"/>
  <c r="AO21" i="8" s="1"/>
  <c r="AP45" i="4"/>
  <c r="AX34" i="4"/>
  <c r="AO44" i="8" s="1"/>
  <c r="AX35" i="4"/>
  <c r="AO45" i="8" s="1"/>
  <c r="AQ44" i="4"/>
  <c r="AY47" i="4"/>
  <c r="AO43" i="4"/>
  <c r="AO49" i="4"/>
  <c r="AQ40" i="4"/>
  <c r="AQ39" i="4"/>
  <c r="AF36" i="4"/>
  <c r="V50" i="8" s="1"/>
  <c r="W43" i="4"/>
  <c r="U43" i="4"/>
  <c r="AF38" i="4"/>
  <c r="AC48" i="4"/>
  <c r="AB36" i="4"/>
  <c r="V34" i="8" s="1"/>
  <c r="AQ34" i="4"/>
  <c r="AO16" i="8" s="1"/>
  <c r="AS43" i="4"/>
  <c r="AW35" i="4"/>
  <c r="AO41" i="8" s="1"/>
  <c r="AW45" i="4"/>
  <c r="AW36" i="4"/>
  <c r="AO42" i="8" s="1"/>
  <c r="AV43" i="4"/>
  <c r="U35" i="4"/>
  <c r="V5" i="8" s="1"/>
  <c r="V34" i="4"/>
  <c r="V8" i="8" s="1"/>
  <c r="AC44" i="4"/>
  <c r="U40" i="4"/>
  <c r="Z35" i="4"/>
  <c r="V25" i="8" s="1"/>
  <c r="AB34" i="4"/>
  <c r="V32" i="8" s="1"/>
  <c r="AF48" i="4"/>
  <c r="AA43" i="4"/>
  <c r="AC49" i="4"/>
  <c r="AD40" i="4"/>
  <c r="V35" i="4"/>
  <c r="V9" i="8" s="1"/>
  <c r="U48" i="4"/>
  <c r="AT38" i="4"/>
  <c r="AY39" i="4"/>
  <c r="AN38" i="4"/>
  <c r="AU44" i="4"/>
  <c r="AY36" i="4"/>
  <c r="AO50" i="8" s="1"/>
  <c r="AP39" i="4"/>
  <c r="AS35" i="4"/>
  <c r="AO25" i="8" s="1"/>
  <c r="AT35" i="4"/>
  <c r="AO29" i="8" s="1"/>
  <c r="AP38" i="4"/>
  <c r="AS38" i="4"/>
  <c r="AO48" i="4"/>
  <c r="AO35" i="4"/>
  <c r="AO9" i="8" s="1"/>
  <c r="AU40" i="4"/>
  <c r="AD39" i="4"/>
  <c r="AB44" i="4"/>
  <c r="Z48" i="4"/>
  <c r="X40" i="4"/>
  <c r="AC38" i="4"/>
  <c r="W34" i="4"/>
  <c r="V12" i="8" s="1"/>
  <c r="AC45" i="4"/>
  <c r="AC34" i="4"/>
  <c r="V36" i="8" s="1"/>
  <c r="AC39" i="4"/>
  <c r="AD44" i="4"/>
  <c r="AO44" i="4"/>
  <c r="CU38" i="4"/>
  <c r="CV47" i="4"/>
  <c r="DC49" i="4"/>
  <c r="CY45" i="4"/>
  <c r="CX43" i="4"/>
  <c r="CW45" i="4"/>
  <c r="DD34" i="4"/>
  <c r="CT48" i="8" s="1"/>
  <c r="CT40" i="4"/>
  <c r="CW38" i="4"/>
  <c r="DD48" i="4"/>
  <c r="CZ40" i="4"/>
  <c r="CY48" i="4"/>
  <c r="CY36" i="4"/>
  <c r="CT30" i="8" s="1"/>
  <c r="DA38" i="4"/>
  <c r="CX34" i="4"/>
  <c r="CT24" i="8" s="1"/>
  <c r="CW36" i="4"/>
  <c r="CT22" i="8" s="1"/>
  <c r="CD40" i="4"/>
  <c r="CA40" i="4"/>
  <c r="CB35" i="4"/>
  <c r="CA13" i="8" s="1"/>
  <c r="CF38" i="4"/>
  <c r="CF49" i="4"/>
  <c r="BZ45" i="4"/>
  <c r="CA48" i="4"/>
  <c r="CE40" i="4"/>
  <c r="CA36" i="4"/>
  <c r="CA10" i="8" s="1"/>
  <c r="CB43" i="4"/>
  <c r="BZ34" i="4"/>
  <c r="CA4" i="8" s="1"/>
  <c r="CD44" i="4"/>
  <c r="CE48" i="4"/>
  <c r="CK39" i="4"/>
  <c r="CA44" i="4"/>
  <c r="CB47" i="4"/>
  <c r="CJ49" i="4"/>
  <c r="CI36" i="4"/>
  <c r="CA42" i="8" s="1"/>
  <c r="CA49" i="4"/>
  <c r="CB44" i="4"/>
  <c r="CH39" i="4"/>
  <c r="CD49" i="4"/>
  <c r="BZ44" i="4"/>
  <c r="CI38" i="4"/>
  <c r="CH43" i="4"/>
  <c r="CB38" i="4"/>
  <c r="CB49" i="4"/>
  <c r="CJ40" i="4"/>
  <c r="CI39" i="4"/>
  <c r="CD34" i="4"/>
  <c r="CA20" i="8" s="1"/>
  <c r="CD45" i="4"/>
  <c r="CI45" i="4"/>
  <c r="BJ46" i="4"/>
  <c r="BJ67" i="4"/>
  <c r="BJ66" i="4"/>
  <c r="BN33" i="4"/>
  <c r="BN53" i="4"/>
  <c r="BN127" i="4"/>
  <c r="BN52" i="4"/>
  <c r="BR56" i="4"/>
  <c r="BR57" i="4"/>
  <c r="BR37" i="4"/>
  <c r="BM66" i="4"/>
  <c r="BM67" i="4"/>
  <c r="BM46" i="4"/>
  <c r="BG73" i="4"/>
  <c r="BG72" i="4"/>
  <c r="BN46" i="4"/>
  <c r="BN66" i="4"/>
  <c r="BN67" i="4"/>
  <c r="BO67" i="4"/>
  <c r="BO66" i="4"/>
  <c r="BO46" i="4"/>
  <c r="BK72" i="4"/>
  <c r="BK73" i="4"/>
  <c r="BJ33" i="4"/>
  <c r="BJ127" i="4"/>
  <c r="BJ53" i="4"/>
  <c r="BJ52" i="4"/>
  <c r="BQ46" i="4"/>
  <c r="BQ66" i="4"/>
  <c r="BQ67" i="4"/>
  <c r="BL37" i="4"/>
  <c r="BL56" i="4"/>
  <c r="BL57" i="4"/>
  <c r="BJ76" i="4"/>
  <c r="BJ77" i="4"/>
  <c r="BN72" i="4"/>
  <c r="BN73" i="4"/>
  <c r="BR76" i="4"/>
  <c r="BR77" i="4"/>
  <c r="BP63" i="4"/>
  <c r="BP42" i="4"/>
  <c r="BP62" i="4"/>
  <c r="BR40" i="4"/>
  <c r="BH39" i="4"/>
  <c r="BG42" i="4"/>
  <c r="BG62" i="4"/>
  <c r="BG63" i="4"/>
  <c r="BO36" i="4"/>
  <c r="BH38" i="8" s="1"/>
  <c r="BG67" i="4"/>
  <c r="BG66" i="4"/>
  <c r="BG46" i="4"/>
  <c r="BP57" i="4"/>
  <c r="BP37" i="4"/>
  <c r="BP56" i="4"/>
  <c r="BI46" i="4"/>
  <c r="BI67" i="4"/>
  <c r="BI66" i="4"/>
  <c r="BO37" i="4"/>
  <c r="BO56" i="4"/>
  <c r="BO57" i="4"/>
  <c r="BO73" i="4"/>
  <c r="BO72" i="4"/>
  <c r="BK44" i="4"/>
  <c r="BK56" i="4"/>
  <c r="BK57" i="4"/>
  <c r="BK37" i="4"/>
  <c r="BL34" i="4"/>
  <c r="BH24" i="8" s="1"/>
  <c r="BQ77" i="4"/>
  <c r="BQ76" i="4"/>
  <c r="BP39" i="4"/>
  <c r="BM62" i="4"/>
  <c r="BM63" i="4"/>
  <c r="BM42" i="4"/>
  <c r="BQ44" i="4"/>
  <c r="BL36" i="4"/>
  <c r="BH26" i="8" s="1"/>
  <c r="BI45" i="4"/>
  <c r="BO49" i="4"/>
  <c r="BG45" i="4"/>
  <c r="BN44" i="4"/>
  <c r="BL77" i="4"/>
  <c r="BL76" i="4"/>
  <c r="BG44" i="4"/>
  <c r="BJ37" i="4"/>
  <c r="BJ57" i="4"/>
  <c r="BJ56" i="4"/>
  <c r="BN40" i="4"/>
  <c r="BJ34" i="4"/>
  <c r="BH16" i="8" s="1"/>
  <c r="BI72" i="4"/>
  <c r="BI73" i="4"/>
  <c r="BL62" i="4"/>
  <c r="BL42" i="4"/>
  <c r="BL63" i="4"/>
  <c r="BR63" i="4"/>
  <c r="BR42" i="4"/>
  <c r="BR62" i="4"/>
  <c r="BR46" i="4"/>
  <c r="BR67" i="4"/>
  <c r="BR66" i="4"/>
  <c r="BI48" i="4"/>
  <c r="BK40" i="4"/>
  <c r="BN34" i="4"/>
  <c r="BH32" i="8" s="1"/>
  <c r="BG49" i="4"/>
  <c r="BJ40" i="4"/>
  <c r="BM77" i="4"/>
  <c r="BM76" i="4"/>
  <c r="BQ45" i="4"/>
  <c r="BP72" i="4"/>
  <c r="BP73" i="4"/>
  <c r="BR49" i="4"/>
  <c r="BK38" i="4"/>
  <c r="BR35" i="4"/>
  <c r="BH49" i="8" s="1"/>
  <c r="BL49" i="4"/>
  <c r="BH34" i="4"/>
  <c r="BH8" i="8" s="1"/>
  <c r="BH73" i="4"/>
  <c r="BH72" i="4"/>
  <c r="BO34" i="4"/>
  <c r="BH36" i="8" s="1"/>
  <c r="BJ35" i="4"/>
  <c r="BH17" i="8" s="1"/>
  <c r="BL39" i="4"/>
  <c r="BP49" i="4"/>
  <c r="BJ39" i="4"/>
  <c r="BG56" i="4"/>
  <c r="BG37" i="4"/>
  <c r="BG57" i="4"/>
  <c r="BJ47" i="4"/>
  <c r="BN76" i="4"/>
  <c r="BN77" i="4"/>
  <c r="BI56" i="4"/>
  <c r="BI57" i="4"/>
  <c r="BI37" i="4"/>
  <c r="BN45" i="4"/>
  <c r="BP34" i="4"/>
  <c r="BH40" i="8" s="1"/>
  <c r="BI49" i="4"/>
  <c r="BK62" i="4"/>
  <c r="BK42" i="4"/>
  <c r="BK63" i="4"/>
  <c r="BQ127" i="4"/>
  <c r="BQ52" i="4"/>
  <c r="BQ53" i="4"/>
  <c r="BQ33" i="4"/>
  <c r="BO62" i="4"/>
  <c r="BO63" i="4"/>
  <c r="BO42" i="4"/>
  <c r="BN47" i="4"/>
  <c r="BL35" i="4"/>
  <c r="BH25" i="8" s="1"/>
  <c r="BL38" i="4"/>
  <c r="BP47" i="4"/>
  <c r="BH77" i="4"/>
  <c r="BH76" i="4"/>
  <c r="BR34" i="4"/>
  <c r="BH48" i="8" s="1"/>
  <c r="BK77" i="4"/>
  <c r="BK76" i="4"/>
  <c r="BQ57" i="4"/>
  <c r="BQ56" i="4"/>
  <c r="BQ37" i="4"/>
  <c r="BR39" i="4"/>
  <c r="BP48" i="4"/>
  <c r="BM53" i="4"/>
  <c r="BM33" i="4"/>
  <c r="BM52" i="4"/>
  <c r="BM127" i="4"/>
  <c r="BI127" i="4"/>
  <c r="BI33" i="4"/>
  <c r="BI53" i="4"/>
  <c r="BI52" i="4"/>
  <c r="BL72" i="4"/>
  <c r="BL73" i="4"/>
  <c r="BP53" i="4"/>
  <c r="BP52" i="4"/>
  <c r="BP127" i="4"/>
  <c r="BP33" i="4"/>
  <c r="BH62" i="4"/>
  <c r="BH42" i="4"/>
  <c r="BH63" i="4"/>
  <c r="BG76" i="4"/>
  <c r="BG77" i="4"/>
  <c r="BP46" i="4"/>
  <c r="BP67" i="4"/>
  <c r="BP66" i="4"/>
  <c r="BO53" i="4"/>
  <c r="BO52" i="4"/>
  <c r="BO33" i="4"/>
  <c r="BO127" i="4"/>
  <c r="BH46" i="4"/>
  <c r="BH66" i="4"/>
  <c r="BH67" i="4"/>
  <c r="BQ35" i="4"/>
  <c r="BH45" i="8" s="1"/>
  <c r="BK34" i="4"/>
  <c r="BH20" i="8" s="1"/>
  <c r="BH44" i="4"/>
  <c r="BI42" i="4"/>
  <c r="BI62" i="4"/>
  <c r="BI63" i="4"/>
  <c r="BR52" i="4"/>
  <c r="BR33" i="4"/>
  <c r="BR127" i="4"/>
  <c r="BR53" i="4"/>
  <c r="BP44" i="4"/>
  <c r="BI34" i="4"/>
  <c r="BH12" i="8" s="1"/>
  <c r="BM43" i="4"/>
  <c r="BH127" i="4"/>
  <c r="BH53" i="4"/>
  <c r="BH52" i="4"/>
  <c r="BH33" i="4"/>
  <c r="BN36" i="4"/>
  <c r="BH34" i="8" s="1"/>
  <c r="BI40" i="4"/>
  <c r="BQ63" i="4"/>
  <c r="BQ62" i="4"/>
  <c r="BQ42" i="4"/>
  <c r="BJ72" i="4"/>
  <c r="BJ73" i="4"/>
  <c r="BH37" i="4"/>
  <c r="BH56" i="4"/>
  <c r="BH57" i="4"/>
  <c r="BH45" i="4"/>
  <c r="BG48" i="4"/>
  <c r="BM45" i="4"/>
  <c r="BO40" i="4"/>
  <c r="BK43" i="4"/>
  <c r="BL46" i="4"/>
  <c r="BL67" i="4"/>
  <c r="BL66" i="4"/>
  <c r="BH35" i="4"/>
  <c r="BH9" i="8" s="1"/>
  <c r="BN42" i="4"/>
  <c r="BN63" i="4"/>
  <c r="BN62" i="4"/>
  <c r="BL53" i="4"/>
  <c r="BL33" i="4"/>
  <c r="BL52" i="4"/>
  <c r="BL127" i="4"/>
  <c r="BR73" i="4"/>
  <c r="BR72" i="4"/>
  <c r="BP35" i="4"/>
  <c r="BH41" i="8" s="1"/>
  <c r="BI39" i="4"/>
  <c r="BO47" i="4"/>
  <c r="BM47" i="4"/>
  <c r="BM57" i="4"/>
  <c r="BM37" i="4"/>
  <c r="BM56" i="4"/>
  <c r="BQ36" i="4"/>
  <c r="BH46" i="8" s="1"/>
  <c r="BI43" i="4"/>
  <c r="BM34" i="4"/>
  <c r="BH28" i="8" s="1"/>
  <c r="BK47" i="4"/>
  <c r="BR44" i="4"/>
  <c r="BH48" i="4"/>
  <c r="BL40" i="4"/>
  <c r="BH43" i="4"/>
  <c r="BG52" i="4"/>
  <c r="BG33" i="4"/>
  <c r="BG53" i="4"/>
  <c r="BJ44" i="4"/>
  <c r="BO45" i="4"/>
  <c r="BK45" i="4"/>
  <c r="BJ38" i="4"/>
  <c r="BP77" i="4"/>
  <c r="BP76" i="4"/>
  <c r="BN56" i="4"/>
  <c r="BN37" i="4"/>
  <c r="BN57" i="4"/>
  <c r="BI76" i="4"/>
  <c r="BI77" i="4"/>
  <c r="BG38" i="4"/>
  <c r="BO76" i="4"/>
  <c r="BO77" i="4"/>
  <c r="BK127" i="4"/>
  <c r="BK52" i="4"/>
  <c r="BK33" i="4"/>
  <c r="BK53" i="4"/>
  <c r="BQ72" i="4"/>
  <c r="BQ74" i="4" s="1"/>
  <c r="BQ102" i="4" s="1"/>
  <c r="Y194" i="9" s="1"/>
  <c r="BQ73" i="4"/>
  <c r="BJ62" i="4"/>
  <c r="BJ63" i="4"/>
  <c r="BJ42" i="4"/>
  <c r="BI47" i="4"/>
  <c r="BK35" i="4"/>
  <c r="BH21" i="8" s="1"/>
  <c r="BR43" i="4"/>
  <c r="BK66" i="4"/>
  <c r="BK67" i="4"/>
  <c r="BK46" i="4"/>
  <c r="BL43" i="4"/>
  <c r="BJ45" i="4"/>
  <c r="BR48" i="4"/>
  <c r="BH36" i="4"/>
  <c r="BH10" i="8" s="1"/>
  <c r="BM72" i="4"/>
  <c r="BM73" i="4"/>
  <c r="AY76" i="4"/>
  <c r="AY77" i="4"/>
  <c r="AV72" i="4"/>
  <c r="AV73" i="4"/>
  <c r="AU66" i="4"/>
  <c r="AU46" i="4"/>
  <c r="AU67" i="4"/>
  <c r="AX77" i="4"/>
  <c r="AX76" i="4"/>
  <c r="AO33" i="4"/>
  <c r="AO52" i="4"/>
  <c r="AO53" i="4"/>
  <c r="AO127" i="4"/>
  <c r="AQ53" i="4"/>
  <c r="AQ52" i="4"/>
  <c r="AQ127" i="4"/>
  <c r="AQ33" i="4"/>
  <c r="AS127" i="4"/>
  <c r="AS33" i="4"/>
  <c r="AS53" i="4"/>
  <c r="AS52" i="4"/>
  <c r="AR76" i="4"/>
  <c r="AR77" i="4"/>
  <c r="AN72" i="4"/>
  <c r="AN73" i="4"/>
  <c r="AP66" i="4"/>
  <c r="AP67" i="4"/>
  <c r="AP46" i="4"/>
  <c r="AU72" i="4"/>
  <c r="AU73" i="4"/>
  <c r="AY63" i="4"/>
  <c r="AY42" i="4"/>
  <c r="AY62" i="4"/>
  <c r="AO56" i="4"/>
  <c r="AO37" i="4"/>
  <c r="AO57" i="4"/>
  <c r="AS66" i="4"/>
  <c r="AS46" i="4"/>
  <c r="AS67" i="4"/>
  <c r="AV56" i="4"/>
  <c r="AV57" i="4"/>
  <c r="AV37" i="4"/>
  <c r="AP53" i="4"/>
  <c r="AP52" i="4"/>
  <c r="AP33" i="4"/>
  <c r="AP127" i="4"/>
  <c r="AN57" i="4"/>
  <c r="AN56" i="4"/>
  <c r="AN37" i="4"/>
  <c r="AY56" i="4"/>
  <c r="AY57" i="4"/>
  <c r="AY37" i="4"/>
  <c r="AR40" i="4"/>
  <c r="AW49" i="4"/>
  <c r="AR47" i="4"/>
  <c r="AS39" i="4"/>
  <c r="AW39" i="4"/>
  <c r="AN36" i="4"/>
  <c r="AO6" i="8" s="1"/>
  <c r="AY43" i="4"/>
  <c r="AW42" i="4"/>
  <c r="AW63" i="4"/>
  <c r="AW62" i="4"/>
  <c r="AV63" i="4"/>
  <c r="AV62" i="4"/>
  <c r="AV42" i="4"/>
  <c r="AN48" i="4"/>
  <c r="AY48" i="4"/>
  <c r="AU57" i="4"/>
  <c r="AU56" i="4"/>
  <c r="AU37" i="4"/>
  <c r="AR36" i="4"/>
  <c r="AO22" i="8" s="1"/>
  <c r="AT40" i="4"/>
  <c r="AY44" i="4"/>
  <c r="AT66" i="4"/>
  <c r="AT67" i="4"/>
  <c r="AT46" i="4"/>
  <c r="AU38" i="4"/>
  <c r="AU35" i="4"/>
  <c r="AO33" i="8" s="1"/>
  <c r="AX45" i="4"/>
  <c r="AX67" i="4"/>
  <c r="AX46" i="4"/>
  <c r="AX66" i="4"/>
  <c r="AU36" i="4"/>
  <c r="AO34" i="8" s="1"/>
  <c r="AY45" i="4"/>
  <c r="AO73" i="4"/>
  <c r="AO72" i="4"/>
  <c r="AR72" i="4"/>
  <c r="AR73" i="4"/>
  <c r="AP48" i="4"/>
  <c r="AP44" i="4"/>
  <c r="AV47" i="4"/>
  <c r="AX47" i="4"/>
  <c r="AR34" i="4"/>
  <c r="AO20" i="8" s="1"/>
  <c r="AT39" i="4"/>
  <c r="AW57" i="4"/>
  <c r="AW56" i="4"/>
  <c r="AW37" i="4"/>
  <c r="AS72" i="4"/>
  <c r="AS73" i="4"/>
  <c r="AR56" i="4"/>
  <c r="AR57" i="4"/>
  <c r="AR37" i="4"/>
  <c r="AN63" i="4"/>
  <c r="AN62" i="4"/>
  <c r="AN42" i="4"/>
  <c r="AP47" i="4"/>
  <c r="AU48" i="4"/>
  <c r="AX39" i="4"/>
  <c r="AV36" i="4"/>
  <c r="AO38" i="8" s="1"/>
  <c r="AT127" i="4"/>
  <c r="AT53" i="4"/>
  <c r="AT33" i="4"/>
  <c r="AT52" i="4"/>
  <c r="AU63" i="4"/>
  <c r="AU62" i="4"/>
  <c r="AU42" i="4"/>
  <c r="AY53" i="4"/>
  <c r="AY127" i="4"/>
  <c r="AY52" i="4"/>
  <c r="AY33" i="4"/>
  <c r="AS47" i="4"/>
  <c r="AV44" i="4"/>
  <c r="AQ66" i="4"/>
  <c r="AQ67" i="4"/>
  <c r="AQ46" i="4"/>
  <c r="AS77" i="4"/>
  <c r="AS76" i="4"/>
  <c r="AV77" i="4"/>
  <c r="AV76" i="4"/>
  <c r="AV49" i="4"/>
  <c r="AO39" i="4"/>
  <c r="AP42" i="4"/>
  <c r="AP63" i="4"/>
  <c r="AP62" i="4"/>
  <c r="AP40" i="4"/>
  <c r="AP34" i="4"/>
  <c r="AO12" i="8" s="1"/>
  <c r="AX73" i="4"/>
  <c r="AX72" i="4"/>
  <c r="AY67" i="4"/>
  <c r="AY46" i="4"/>
  <c r="AY66" i="4"/>
  <c r="AN35" i="4"/>
  <c r="AO5" i="8" s="1"/>
  <c r="AR38" i="4"/>
  <c r="AN45" i="4"/>
  <c r="AW127" i="4"/>
  <c r="AW33" i="4"/>
  <c r="AW53" i="4"/>
  <c r="AW52" i="4"/>
  <c r="AV53" i="4"/>
  <c r="AV127" i="4"/>
  <c r="AV52" i="4"/>
  <c r="AV33" i="4"/>
  <c r="AT34" i="4"/>
  <c r="AO28" i="8" s="1"/>
  <c r="AN49" i="4"/>
  <c r="AR45" i="4"/>
  <c r="AX52" i="4"/>
  <c r="AX127" i="4"/>
  <c r="AX53" i="4"/>
  <c r="AX33" i="4"/>
  <c r="AT77" i="4"/>
  <c r="AT76" i="4"/>
  <c r="AX49" i="4"/>
  <c r="AX57" i="4"/>
  <c r="AX37" i="4"/>
  <c r="AX56" i="4"/>
  <c r="AO45" i="4"/>
  <c r="AQ62" i="4"/>
  <c r="AQ63" i="4"/>
  <c r="AQ42" i="4"/>
  <c r="AR63" i="4"/>
  <c r="AR42" i="4"/>
  <c r="AR62" i="4"/>
  <c r="AV38" i="4"/>
  <c r="AT48" i="4"/>
  <c r="AW66" i="4"/>
  <c r="AW67" i="4"/>
  <c r="AW46" i="4"/>
  <c r="AR66" i="4"/>
  <c r="AR67" i="4"/>
  <c r="AR46" i="4"/>
  <c r="AU43" i="4"/>
  <c r="AP57" i="4"/>
  <c r="AP37" i="4"/>
  <c r="AP56" i="4"/>
  <c r="AT62" i="4"/>
  <c r="AT63" i="4"/>
  <c r="AT42" i="4"/>
  <c r="AU53" i="4"/>
  <c r="AU127" i="4"/>
  <c r="AU33" i="4"/>
  <c r="AU52" i="4"/>
  <c r="AS45" i="4"/>
  <c r="AO76" i="4"/>
  <c r="AY78" i="4" s="1"/>
  <c r="AO77" i="4"/>
  <c r="AQ37" i="4"/>
  <c r="AQ57" i="4"/>
  <c r="AQ56" i="4"/>
  <c r="AS56" i="4"/>
  <c r="AS37" i="4"/>
  <c r="AS57" i="4"/>
  <c r="AT36" i="4"/>
  <c r="AO30" i="8" s="1"/>
  <c r="AP72" i="4"/>
  <c r="AP73" i="4"/>
  <c r="AN76" i="4"/>
  <c r="AN77" i="4"/>
  <c r="AT57" i="4"/>
  <c r="AT37" i="4"/>
  <c r="AT56" i="4"/>
  <c r="AR49" i="4"/>
  <c r="AN44" i="4"/>
  <c r="AS48" i="4"/>
  <c r="AW48" i="4"/>
  <c r="AY34" i="4"/>
  <c r="AO48" i="8" s="1"/>
  <c r="AT47" i="4"/>
  <c r="AW72" i="4"/>
  <c r="AW73" i="4"/>
  <c r="AT43" i="4"/>
  <c r="AN39" i="4"/>
  <c r="AU76" i="4"/>
  <c r="AU77" i="4"/>
  <c r="AN40" i="4"/>
  <c r="AX63" i="4"/>
  <c r="AX62" i="4"/>
  <c r="AX42" i="4"/>
  <c r="AN47" i="4"/>
  <c r="AX36" i="4"/>
  <c r="AO46" i="8" s="1"/>
  <c r="AX40" i="4"/>
  <c r="AO36" i="4"/>
  <c r="AO10" i="8" s="1"/>
  <c r="AO63" i="4"/>
  <c r="AO42" i="4"/>
  <c r="AO62" i="4"/>
  <c r="AQ72" i="4"/>
  <c r="AQ73" i="4"/>
  <c r="AR52" i="4"/>
  <c r="AR127" i="4"/>
  <c r="AR33" i="4"/>
  <c r="AR53" i="4"/>
  <c r="AS44" i="4"/>
  <c r="AP35" i="4"/>
  <c r="AO13" i="8" s="1"/>
  <c r="AX38" i="4"/>
  <c r="AS49" i="4"/>
  <c r="AW77" i="4"/>
  <c r="AW76" i="4"/>
  <c r="AS63" i="4"/>
  <c r="AS62" i="4"/>
  <c r="AS42" i="4"/>
  <c r="AT44" i="4"/>
  <c r="AN53" i="4"/>
  <c r="AN52" i="4"/>
  <c r="AN33" i="4"/>
  <c r="AU34" i="4"/>
  <c r="AO32" i="8" s="1"/>
  <c r="AU39" i="4"/>
  <c r="AX48" i="4"/>
  <c r="AV45" i="4"/>
  <c r="AP77" i="4"/>
  <c r="AP76" i="4"/>
  <c r="AT72" i="4"/>
  <c r="AT73" i="4"/>
  <c r="AY73" i="4"/>
  <c r="AY72" i="4"/>
  <c r="AS36" i="4"/>
  <c r="AO26" i="8" s="1"/>
  <c r="AV35" i="4"/>
  <c r="AO37" i="8" s="1"/>
  <c r="AO67" i="4"/>
  <c r="AO46" i="4"/>
  <c r="AO66" i="4"/>
  <c r="AQ77" i="4"/>
  <c r="AQ76" i="4"/>
  <c r="AV66" i="4"/>
  <c r="AV67" i="4"/>
  <c r="AV46" i="4"/>
  <c r="AT45" i="4"/>
  <c r="AV40" i="4"/>
  <c r="AV34" i="4"/>
  <c r="AO36" i="8" s="1"/>
  <c r="AP49" i="4"/>
  <c r="AN46" i="4"/>
  <c r="AN66" i="4"/>
  <c r="AN67" i="4"/>
  <c r="AP43" i="4"/>
  <c r="V66" i="4"/>
  <c r="V67" i="4"/>
  <c r="V46" i="4"/>
  <c r="Z62" i="4"/>
  <c r="Z63" i="4"/>
  <c r="Z42" i="4"/>
  <c r="AB42" i="4"/>
  <c r="AB72" i="4"/>
  <c r="AB73" i="4"/>
  <c r="U76" i="4"/>
  <c r="U77" i="4"/>
  <c r="Z37" i="4"/>
  <c r="Z56" i="4"/>
  <c r="Z57" i="4"/>
  <c r="Y73" i="4"/>
  <c r="Y72" i="4"/>
  <c r="Y77" i="4"/>
  <c r="Y76" i="4"/>
  <c r="W66" i="4"/>
  <c r="W67" i="4"/>
  <c r="W46" i="4"/>
  <c r="AC37" i="4"/>
  <c r="AC56" i="4"/>
  <c r="AC57" i="4"/>
  <c r="AA77" i="4"/>
  <c r="AA76" i="4"/>
  <c r="AE33" i="4"/>
  <c r="AE53" i="4"/>
  <c r="AE127" i="4"/>
  <c r="AE52" i="4"/>
  <c r="AA53" i="4"/>
  <c r="AA33" i="4"/>
  <c r="AA52" i="4"/>
  <c r="AA127" i="4"/>
  <c r="AF52" i="4"/>
  <c r="AF33" i="4"/>
  <c r="AF53" i="4"/>
  <c r="AF127" i="4"/>
  <c r="U42" i="4"/>
  <c r="U63" i="4"/>
  <c r="U62" i="4"/>
  <c r="AD33" i="4"/>
  <c r="AD127" i="4"/>
  <c r="AD52" i="4"/>
  <c r="AD53" i="4"/>
  <c r="W62" i="4"/>
  <c r="W63" i="4"/>
  <c r="W42" i="4"/>
  <c r="AD36" i="4"/>
  <c r="V42" i="8" s="1"/>
  <c r="X77" i="4"/>
  <c r="X76" i="4"/>
  <c r="AF40" i="4"/>
  <c r="W49" i="4"/>
  <c r="Y34" i="4"/>
  <c r="V20" i="8" s="1"/>
  <c r="AD43" i="4"/>
  <c r="AC127" i="4"/>
  <c r="AC33" i="4"/>
  <c r="AC52" i="4"/>
  <c r="AC53" i="4"/>
  <c r="AB127" i="4"/>
  <c r="AB53" i="4"/>
  <c r="AB33" i="4"/>
  <c r="AB52" i="4"/>
  <c r="AB67" i="4"/>
  <c r="AB46" i="4"/>
  <c r="AB66" i="4"/>
  <c r="X39" i="4"/>
  <c r="X47" i="4"/>
  <c r="AB39" i="4"/>
  <c r="AB47" i="4"/>
  <c r="U56" i="4"/>
  <c r="U57" i="4"/>
  <c r="U37" i="4"/>
  <c r="AF66" i="4"/>
  <c r="AF67" i="4"/>
  <c r="AF46" i="4"/>
  <c r="AA49" i="4"/>
  <c r="Y45" i="4"/>
  <c r="V49" i="4"/>
  <c r="AC35" i="4"/>
  <c r="V37" i="8" s="1"/>
  <c r="Z77" i="4"/>
  <c r="Z76" i="4"/>
  <c r="X73" i="4"/>
  <c r="X72" i="4"/>
  <c r="AA39" i="4"/>
  <c r="Y67" i="4"/>
  <c r="Y66" i="4"/>
  <c r="Y46" i="4"/>
  <c r="W39" i="4"/>
  <c r="U49" i="4"/>
  <c r="AE40" i="4"/>
  <c r="Z44" i="4"/>
  <c r="AE34" i="4"/>
  <c r="V44" i="8" s="1"/>
  <c r="U38" i="4"/>
  <c r="AB43" i="4"/>
  <c r="AC46" i="4"/>
  <c r="AC66" i="4"/>
  <c r="AC67" i="4"/>
  <c r="Y47" i="4"/>
  <c r="Z40" i="4"/>
  <c r="AA66" i="4"/>
  <c r="AA46" i="4"/>
  <c r="AA67" i="4"/>
  <c r="AD67" i="4"/>
  <c r="AD66" i="4"/>
  <c r="AD46" i="4"/>
  <c r="Y35" i="4"/>
  <c r="V21" i="8" s="1"/>
  <c r="AE46" i="4"/>
  <c r="AE66" i="4"/>
  <c r="AE67" i="4"/>
  <c r="AF39" i="4"/>
  <c r="AB45" i="4"/>
  <c r="V72" i="4"/>
  <c r="V73" i="4"/>
  <c r="AE63" i="4"/>
  <c r="AE62" i="4"/>
  <c r="AE42" i="4"/>
  <c r="AA72" i="4"/>
  <c r="AA73" i="4"/>
  <c r="X43" i="4"/>
  <c r="AC40" i="4"/>
  <c r="U72" i="4"/>
  <c r="U73" i="4"/>
  <c r="W36" i="4"/>
  <c r="V14" i="8" s="1"/>
  <c r="V44" i="4"/>
  <c r="AE38" i="4"/>
  <c r="X44" i="4"/>
  <c r="AD62" i="4"/>
  <c r="AD63" i="4"/>
  <c r="AD42" i="4"/>
  <c r="AD45" i="4"/>
  <c r="V77" i="4"/>
  <c r="V76" i="4"/>
  <c r="X37" i="4"/>
  <c r="X56" i="4"/>
  <c r="X57" i="4"/>
  <c r="AF49" i="4"/>
  <c r="AD34" i="4"/>
  <c r="V40" i="8" s="1"/>
  <c r="Z33" i="4"/>
  <c r="Z127" i="4"/>
  <c r="Z52" i="4"/>
  <c r="Z53" i="4"/>
  <c r="AC72" i="4"/>
  <c r="AC73" i="4"/>
  <c r="AB63" i="4"/>
  <c r="AB62" i="4"/>
  <c r="AE45" i="4"/>
  <c r="AB76" i="4"/>
  <c r="AB77" i="4"/>
  <c r="X48" i="4"/>
  <c r="AF44" i="4"/>
  <c r="X38" i="4"/>
  <c r="AB48" i="4"/>
  <c r="U66" i="4"/>
  <c r="U46" i="4"/>
  <c r="U67" i="4"/>
  <c r="AE44" i="4"/>
  <c r="AF76" i="4"/>
  <c r="AF77" i="4"/>
  <c r="V40" i="4"/>
  <c r="AE39" i="4"/>
  <c r="Y42" i="4"/>
  <c r="Y62" i="4"/>
  <c r="Y63" i="4"/>
  <c r="X62" i="4"/>
  <c r="X63" i="4"/>
  <c r="X42" i="4"/>
  <c r="AA48" i="4"/>
  <c r="AA47" i="4"/>
  <c r="W47" i="4"/>
  <c r="W77" i="4"/>
  <c r="W76" i="4"/>
  <c r="Z49" i="4"/>
  <c r="Y49" i="4"/>
  <c r="AD77" i="4"/>
  <c r="AD76" i="4"/>
  <c r="Y44" i="4"/>
  <c r="V48" i="4"/>
  <c r="AE76" i="4"/>
  <c r="AE77" i="4"/>
  <c r="V62" i="4"/>
  <c r="V42" i="4"/>
  <c r="V63" i="4"/>
  <c r="AE72" i="4"/>
  <c r="AE73" i="4"/>
  <c r="AF72" i="4"/>
  <c r="AF73" i="4"/>
  <c r="X35" i="4"/>
  <c r="V17" i="8" s="1"/>
  <c r="W73" i="4"/>
  <c r="W72" i="4"/>
  <c r="Z47" i="4"/>
  <c r="V56" i="4"/>
  <c r="V37" i="4"/>
  <c r="V57" i="4"/>
  <c r="X67" i="4"/>
  <c r="X46" i="4"/>
  <c r="X66" i="4"/>
  <c r="U44" i="4"/>
  <c r="W40" i="4"/>
  <c r="V43" i="4"/>
  <c r="Y43" i="4"/>
  <c r="V47" i="4"/>
  <c r="Z72" i="4"/>
  <c r="Z73" i="4"/>
  <c r="AC63" i="4"/>
  <c r="AC62" i="4"/>
  <c r="AC42" i="4"/>
  <c r="X36" i="4"/>
  <c r="V18" i="8" s="1"/>
  <c r="AE36" i="4"/>
  <c r="V46" i="8" s="1"/>
  <c r="AB57" i="4"/>
  <c r="AB37" i="4"/>
  <c r="AB56" i="4"/>
  <c r="Z45" i="4"/>
  <c r="AF35" i="4"/>
  <c r="V49" i="8" s="1"/>
  <c r="V45" i="4"/>
  <c r="AB38" i="4"/>
  <c r="AE35" i="4"/>
  <c r="V45" i="8" s="1"/>
  <c r="AF57" i="4"/>
  <c r="AF37" i="4"/>
  <c r="AF56" i="4"/>
  <c r="AA40" i="4"/>
  <c r="Y36" i="4"/>
  <c r="V22" i="8" s="1"/>
  <c r="Y48" i="4"/>
  <c r="AE48" i="4"/>
  <c r="Z46" i="4"/>
  <c r="Z67" i="4"/>
  <c r="Z66" i="4"/>
  <c r="Y33" i="4"/>
  <c r="Y52" i="4"/>
  <c r="Y53" i="4"/>
  <c r="Y127" i="4"/>
  <c r="X33" i="4"/>
  <c r="X53" i="4"/>
  <c r="X127" i="4"/>
  <c r="X52" i="4"/>
  <c r="Y57" i="4"/>
  <c r="Y37" i="4"/>
  <c r="Y56" i="4"/>
  <c r="AA38" i="4"/>
  <c r="W48" i="4"/>
  <c r="AE49" i="4"/>
  <c r="W38" i="4"/>
  <c r="AE43" i="4"/>
  <c r="W37" i="4"/>
  <c r="W56" i="4"/>
  <c r="W57" i="4"/>
  <c r="U47" i="4"/>
  <c r="AC76" i="4"/>
  <c r="AC77" i="4"/>
  <c r="Y38" i="4"/>
  <c r="AA57" i="4"/>
  <c r="AA56" i="4"/>
  <c r="AA37" i="4"/>
  <c r="Y40" i="4"/>
  <c r="AD57" i="4"/>
  <c r="AD37" i="4"/>
  <c r="AD56" i="4"/>
  <c r="V39" i="4"/>
  <c r="AE57" i="4"/>
  <c r="AE37" i="4"/>
  <c r="AE56" i="4"/>
  <c r="AA34" i="4"/>
  <c r="V28" i="8" s="1"/>
  <c r="V127" i="4"/>
  <c r="V52" i="4"/>
  <c r="V53" i="4"/>
  <c r="V33" i="4"/>
  <c r="AA62" i="4"/>
  <c r="AA42" i="4"/>
  <c r="AA63" i="4"/>
  <c r="AF42" i="4"/>
  <c r="AF63" i="4"/>
  <c r="AF62" i="4"/>
  <c r="X34" i="4"/>
  <c r="V16" i="8" s="1"/>
  <c r="U33" i="4"/>
  <c r="U53" i="4"/>
  <c r="U52" i="4"/>
  <c r="AD49" i="4"/>
  <c r="W45" i="4"/>
  <c r="AE47" i="4"/>
  <c r="U39" i="4"/>
  <c r="AD73" i="4"/>
  <c r="AD72" i="4"/>
  <c r="W52" i="4"/>
  <c r="W53" i="4"/>
  <c r="W127" i="4"/>
  <c r="W33" i="4"/>
  <c r="W35" i="4"/>
  <c r="V13" i="8" s="1"/>
  <c r="G38" i="4"/>
  <c r="K7" i="3"/>
  <c r="J5" i="4"/>
  <c r="J5" i="7"/>
  <c r="C17" i="3"/>
  <c r="B27" i="4"/>
  <c r="B27" i="7"/>
  <c r="B31" i="4"/>
  <c r="B31" i="7"/>
  <c r="C33" i="3"/>
  <c r="F11" i="3"/>
  <c r="E6" i="7"/>
  <c r="E6" i="4"/>
  <c r="B18" i="4"/>
  <c r="B18" i="7"/>
  <c r="C20" i="3"/>
  <c r="D28" i="4"/>
  <c r="D28" i="7"/>
  <c r="E21" i="3"/>
  <c r="G14" i="4"/>
  <c r="G14" i="7"/>
  <c r="H4" i="3"/>
  <c r="F24" i="4"/>
  <c r="G5" i="3"/>
  <c r="F24" i="7"/>
  <c r="E28" i="3"/>
  <c r="D20" i="7"/>
  <c r="D20" i="4"/>
  <c r="L28" i="7"/>
  <c r="L28" i="4"/>
  <c r="M21" i="3"/>
  <c r="F15" i="3"/>
  <c r="E7" i="4"/>
  <c r="E7" i="7"/>
  <c r="K29" i="7"/>
  <c r="K29" i="4"/>
  <c r="L25" i="3"/>
  <c r="M11" i="3"/>
  <c r="L6" i="4"/>
  <c r="L6" i="7"/>
  <c r="C5" i="7"/>
  <c r="C5" i="4"/>
  <c r="D7" i="3"/>
  <c r="I16" i="4"/>
  <c r="I16" i="7"/>
  <c r="J12" i="3"/>
  <c r="B10" i="4"/>
  <c r="C27" i="3"/>
  <c r="B10" i="7"/>
  <c r="N31" i="3"/>
  <c r="M11" i="7"/>
  <c r="M11" i="4"/>
  <c r="L13" i="3"/>
  <c r="K26" i="4"/>
  <c r="K26" i="7"/>
  <c r="F28" i="3"/>
  <c r="E20" i="4"/>
  <c r="E20" i="7"/>
  <c r="E25" i="4"/>
  <c r="E25" i="7"/>
  <c r="F9" i="3"/>
  <c r="E8" i="7"/>
  <c r="F19" i="3"/>
  <c r="E8" i="4"/>
  <c r="C14" i="7"/>
  <c r="C14" i="4"/>
  <c r="D4" i="3"/>
  <c r="I24" i="4"/>
  <c r="J5" i="3"/>
  <c r="I24" i="7"/>
  <c r="G27" i="4"/>
  <c r="H17" i="3"/>
  <c r="G27" i="7"/>
  <c r="C9" i="3"/>
  <c r="B25" i="7"/>
  <c r="B25" i="4"/>
  <c r="G10" i="4"/>
  <c r="H27" i="3"/>
  <c r="G10" i="7"/>
  <c r="G20" i="3"/>
  <c r="F18" i="4"/>
  <c r="F18" i="7"/>
  <c r="N28" i="3"/>
  <c r="M20" i="4"/>
  <c r="M20" i="7"/>
  <c r="C11" i="7"/>
  <c r="D31" i="3"/>
  <c r="C11" i="4"/>
  <c r="D15" i="4"/>
  <c r="D15" i="7"/>
  <c r="E8" i="3"/>
  <c r="G11" i="3"/>
  <c r="F6" i="7"/>
  <c r="F6" i="4"/>
  <c r="J17" i="7"/>
  <c r="K16" i="3"/>
  <c r="J17" i="4"/>
  <c r="B29" i="4"/>
  <c r="C25" i="3"/>
  <c r="B29" i="7"/>
  <c r="I15" i="3"/>
  <c r="H7" i="4"/>
  <c r="H7" i="7"/>
  <c r="G16" i="7"/>
  <c r="H12" i="3"/>
  <c r="G16" i="4"/>
  <c r="M27" i="3"/>
  <c r="L10" i="4"/>
  <c r="L10" i="7"/>
  <c r="L17" i="3"/>
  <c r="K27" i="4"/>
  <c r="K27" i="7"/>
  <c r="D27" i="3"/>
  <c r="C10" i="4"/>
  <c r="C10" i="7"/>
  <c r="D14" i="4"/>
  <c r="D14" i="7"/>
  <c r="E4" i="3"/>
  <c r="J14" i="4"/>
  <c r="K4" i="3"/>
  <c r="J14" i="7"/>
  <c r="M17" i="3"/>
  <c r="L27" i="4"/>
  <c r="L27" i="7"/>
  <c r="J17" i="3"/>
  <c r="I27" i="7"/>
  <c r="I27" i="4"/>
  <c r="L20" i="3"/>
  <c r="K18" i="7"/>
  <c r="K18" i="4"/>
  <c r="H16" i="7"/>
  <c r="I12" i="3"/>
  <c r="H16" i="4"/>
  <c r="F25" i="4"/>
  <c r="F25" i="7"/>
  <c r="G9" i="3"/>
  <c r="K31" i="3"/>
  <c r="J11" i="4"/>
  <c r="J11" i="7"/>
  <c r="G18" i="4"/>
  <c r="H20" i="3"/>
  <c r="G18" i="7"/>
  <c r="M33" i="3"/>
  <c r="L31" i="4"/>
  <c r="L31" i="7"/>
  <c r="F19" i="4"/>
  <c r="G24" i="3"/>
  <c r="F19" i="7"/>
  <c r="K5" i="7"/>
  <c r="L7" i="3"/>
  <c r="K5" i="4"/>
  <c r="I29" i="4"/>
  <c r="I29" i="7"/>
  <c r="J25" i="3"/>
  <c r="N21" i="3"/>
  <c r="M28" i="7"/>
  <c r="M28" i="4"/>
  <c r="H19" i="7"/>
  <c r="H19" i="4"/>
  <c r="I24" i="3"/>
  <c r="M7" i="3"/>
  <c r="L5" i="4"/>
  <c r="L5" i="7"/>
  <c r="M17" i="4"/>
  <c r="M17" i="7"/>
  <c r="N16" i="3"/>
  <c r="J33" i="3"/>
  <c r="I31" i="7"/>
  <c r="I31" i="4"/>
  <c r="M25" i="7"/>
  <c r="M25" i="4"/>
  <c r="N9" i="3"/>
  <c r="E24" i="4"/>
  <c r="F5" i="3"/>
  <c r="E24" i="7"/>
  <c r="M4" i="3"/>
  <c r="L14" i="7"/>
  <c r="L14" i="4"/>
  <c r="D20" i="3"/>
  <c r="C18" i="4"/>
  <c r="C18" i="7"/>
  <c r="D15" i="3"/>
  <c r="C7" i="4"/>
  <c r="C7" i="7"/>
  <c r="F21" i="4"/>
  <c r="F21" i="7"/>
  <c r="G32" i="3"/>
  <c r="E29" i="7"/>
  <c r="F25" i="3"/>
  <c r="E29" i="4"/>
  <c r="M6" i="4"/>
  <c r="M6" i="7"/>
  <c r="N11" i="3"/>
  <c r="D29" i="4"/>
  <c r="E25" i="3"/>
  <c r="D29" i="7"/>
  <c r="C13" i="3"/>
  <c r="B26" i="4"/>
  <c r="B26" i="7"/>
  <c r="F17" i="4"/>
  <c r="G16" i="3"/>
  <c r="F17" i="7"/>
  <c r="I15" i="4"/>
  <c r="I15" i="7"/>
  <c r="J8" i="3"/>
  <c r="H15" i="4"/>
  <c r="H15" i="7"/>
  <c r="I8" i="3"/>
  <c r="G27" i="3"/>
  <c r="F10" i="7"/>
  <c r="F10" i="4"/>
  <c r="G38" i="7"/>
  <c r="J25" i="4"/>
  <c r="J25" i="7"/>
  <c r="K9" i="3"/>
  <c r="K30" i="4"/>
  <c r="K30" i="7"/>
  <c r="L29" i="3"/>
  <c r="C32" i="3"/>
  <c r="B21" i="4"/>
  <c r="B21" i="7"/>
  <c r="E16" i="7"/>
  <c r="F12" i="3"/>
  <c r="E16" i="4"/>
  <c r="H9" i="3"/>
  <c r="G25" i="4"/>
  <c r="G25" i="7"/>
  <c r="D8" i="4"/>
  <c r="E19" i="3"/>
  <c r="D8" i="7"/>
  <c r="G4" i="4"/>
  <c r="G4" i="7"/>
  <c r="H3" i="3"/>
  <c r="B4" i="4"/>
  <c r="B4" i="7"/>
  <c r="C3" i="3"/>
  <c r="D30" i="4"/>
  <c r="E29" i="3"/>
  <c r="D30" i="7"/>
  <c r="L18" i="4"/>
  <c r="M20" i="3"/>
  <c r="L18" i="7"/>
  <c r="J10" i="7"/>
  <c r="K27" i="3"/>
  <c r="J10" i="4"/>
  <c r="K9" i="4"/>
  <c r="K9" i="7"/>
  <c r="L23" i="3"/>
  <c r="L16" i="7"/>
  <c r="M12" i="3"/>
  <c r="L16" i="4"/>
  <c r="I10" i="7"/>
  <c r="J27" i="3"/>
  <c r="I10" i="4"/>
  <c r="C29" i="4"/>
  <c r="C29" i="7"/>
  <c r="D25" i="3"/>
  <c r="I26" i="7"/>
  <c r="J13" i="3"/>
  <c r="I26" i="4"/>
  <c r="B20" i="7"/>
  <c r="B20" i="4"/>
  <c r="C28" i="3"/>
  <c r="E12" i="3"/>
  <c r="D16" i="4"/>
  <c r="D16" i="7"/>
  <c r="G31" i="4"/>
  <c r="G31" i="7"/>
  <c r="H33" i="3"/>
  <c r="K16" i="4"/>
  <c r="K44" i="4" s="1"/>
  <c r="L12" i="3"/>
  <c r="K16" i="7"/>
  <c r="E10" i="7"/>
  <c r="F27" i="3"/>
  <c r="E10" i="4"/>
  <c r="C6" i="7"/>
  <c r="D11" i="3"/>
  <c r="C6" i="4"/>
  <c r="E18" i="7"/>
  <c r="E18" i="4"/>
  <c r="F20" i="3"/>
  <c r="C24" i="4"/>
  <c r="C24" i="7"/>
  <c r="D5" i="3"/>
  <c r="H14" i="4"/>
  <c r="H14" i="7"/>
  <c r="I4" i="3"/>
  <c r="G17" i="4"/>
  <c r="G17" i="7"/>
  <c r="G45" i="7" s="1"/>
  <c r="H16" i="3"/>
  <c r="B5" i="7"/>
  <c r="B34" i="7" s="1"/>
  <c r="B5" i="4"/>
  <c r="B34" i="4" s="1"/>
  <c r="C4" i="8" s="1"/>
  <c r="C7" i="3"/>
  <c r="I18" i="7"/>
  <c r="I18" i="4"/>
  <c r="J20" i="3"/>
  <c r="F8" i="7"/>
  <c r="F8" i="4"/>
  <c r="G19" i="3"/>
  <c r="M10" i="4"/>
  <c r="M10" i="7"/>
  <c r="N27" i="3"/>
  <c r="I20" i="3"/>
  <c r="H18" i="4"/>
  <c r="H18" i="7"/>
  <c r="D5" i="4"/>
  <c r="E7" i="3"/>
  <c r="D5" i="7"/>
  <c r="G13" i="3"/>
  <c r="F26" i="4"/>
  <c r="F26" i="7"/>
  <c r="L33" i="3"/>
  <c r="K31" i="4"/>
  <c r="K31" i="7"/>
  <c r="B19" i="4"/>
  <c r="C24" i="3"/>
  <c r="B19" i="7"/>
  <c r="H27" i="7"/>
  <c r="I17" i="3"/>
  <c r="H27" i="4"/>
  <c r="G6" i="4"/>
  <c r="H11" i="3"/>
  <c r="G6" i="7"/>
  <c r="F32" i="3"/>
  <c r="E21" i="7"/>
  <c r="E21" i="4"/>
  <c r="L15" i="3"/>
  <c r="K7" i="4"/>
  <c r="K7" i="7"/>
  <c r="C20" i="4"/>
  <c r="C20" i="7"/>
  <c r="D28" i="3"/>
  <c r="K24" i="7"/>
  <c r="K24" i="4"/>
  <c r="L5" i="3"/>
  <c r="J4" i="4"/>
  <c r="K3" i="3"/>
  <c r="J4" i="7"/>
  <c r="M16" i="3"/>
  <c r="L17" i="4"/>
  <c r="L45" i="4" s="1"/>
  <c r="L17" i="7"/>
  <c r="N24" i="3"/>
  <c r="M19" i="4"/>
  <c r="M19" i="7"/>
  <c r="K28" i="7"/>
  <c r="L21" i="3"/>
  <c r="K28" i="4"/>
  <c r="H6" i="4"/>
  <c r="I11" i="3"/>
  <c r="H6" i="7"/>
  <c r="G8" i="3"/>
  <c r="F15" i="7"/>
  <c r="F15" i="4"/>
  <c r="I33" i="3"/>
  <c r="H31" i="4"/>
  <c r="H31" i="7"/>
  <c r="G28" i="7"/>
  <c r="H21" i="3"/>
  <c r="G28" i="4"/>
  <c r="L21" i="7"/>
  <c r="L21" i="4"/>
  <c r="M32" i="3"/>
  <c r="J8" i="7"/>
  <c r="J8" i="4"/>
  <c r="K19" i="3"/>
  <c r="K25" i="7"/>
  <c r="L9" i="3"/>
  <c r="K25" i="4"/>
  <c r="I9" i="4"/>
  <c r="I9" i="7"/>
  <c r="J23" i="3"/>
  <c r="J6" i="4"/>
  <c r="J6" i="7"/>
  <c r="K11" i="3"/>
  <c r="H9" i="4"/>
  <c r="H9" i="7"/>
  <c r="H38" i="7" s="1"/>
  <c r="I23" i="3"/>
  <c r="M8" i="3"/>
  <c r="L15" i="4"/>
  <c r="L15" i="7"/>
  <c r="J19" i="7"/>
  <c r="K24" i="3"/>
  <c r="J19" i="4"/>
  <c r="I21" i="7"/>
  <c r="I49" i="7" s="1"/>
  <c r="J32" i="3"/>
  <c r="I21" i="4"/>
  <c r="M5" i="7"/>
  <c r="N7" i="3"/>
  <c r="M5" i="4"/>
  <c r="N3" i="3"/>
  <c r="M4" i="7"/>
  <c r="M4" i="4"/>
  <c r="L4" i="4"/>
  <c r="M3" i="3"/>
  <c r="L4" i="7"/>
  <c r="D21" i="3"/>
  <c r="C28" i="7"/>
  <c r="C28" i="4"/>
  <c r="L19" i="4"/>
  <c r="M24" i="3"/>
  <c r="L19" i="7"/>
  <c r="F31" i="4"/>
  <c r="G33" i="3"/>
  <c r="F31" i="7"/>
  <c r="E9" i="4"/>
  <c r="F23" i="3"/>
  <c r="E9" i="7"/>
  <c r="E17" i="3"/>
  <c r="D27" i="4"/>
  <c r="D27" i="7"/>
  <c r="D19" i="7"/>
  <c r="E24" i="3"/>
  <c r="D19" i="4"/>
  <c r="B16" i="7"/>
  <c r="B16" i="4"/>
  <c r="C12" i="3"/>
  <c r="E31" i="3"/>
  <c r="D11" i="7"/>
  <c r="D11" i="4"/>
  <c r="I27" i="3"/>
  <c r="H10" i="7"/>
  <c r="H10" i="4"/>
  <c r="J9" i="3"/>
  <c r="I25" i="4"/>
  <c r="I25" i="7"/>
  <c r="I9" i="3"/>
  <c r="H25" i="4"/>
  <c r="H25" i="7"/>
  <c r="B7" i="4"/>
  <c r="C15" i="3"/>
  <c r="B7" i="7"/>
  <c r="B36" i="7" s="1"/>
  <c r="L27" i="3"/>
  <c r="K10" i="4"/>
  <c r="K10" i="7"/>
  <c r="B11" i="7"/>
  <c r="B11" i="4"/>
  <c r="C31" i="3"/>
  <c r="C21" i="3"/>
  <c r="B28" i="7"/>
  <c r="B28" i="4"/>
  <c r="G15" i="7"/>
  <c r="G15" i="4"/>
  <c r="G43" i="4" s="1"/>
  <c r="H8" i="3"/>
  <c r="D18" i="7"/>
  <c r="D18" i="4"/>
  <c r="E20" i="3"/>
  <c r="F4" i="4"/>
  <c r="F4" i="7"/>
  <c r="G3" i="3"/>
  <c r="B24" i="4"/>
  <c r="B24" i="7"/>
  <c r="C5" i="3"/>
  <c r="E27" i="3"/>
  <c r="D10" i="7"/>
  <c r="D10" i="4"/>
  <c r="F16" i="3"/>
  <c r="E17" i="7"/>
  <c r="E17" i="4"/>
  <c r="K29" i="3"/>
  <c r="J30" i="7"/>
  <c r="J30" i="4"/>
  <c r="L24" i="3"/>
  <c r="K19" i="7"/>
  <c r="K47" i="7" s="1"/>
  <c r="K19" i="4"/>
  <c r="K47" i="4" s="1"/>
  <c r="D9" i="3"/>
  <c r="C25" i="4"/>
  <c r="C34" i="4" s="1"/>
  <c r="C8" i="8" s="1"/>
  <c r="C25" i="7"/>
  <c r="I20" i="7"/>
  <c r="J28" i="3"/>
  <c r="I20" i="4"/>
  <c r="C19" i="4"/>
  <c r="C47" i="4" s="1"/>
  <c r="C19" i="7"/>
  <c r="C47" i="7" s="1"/>
  <c r="D24" i="3"/>
  <c r="I6" i="4"/>
  <c r="I6" i="7"/>
  <c r="J11" i="3"/>
  <c r="M21" i="7"/>
  <c r="M21" i="4"/>
  <c r="N32" i="3"/>
  <c r="D6" i="4"/>
  <c r="E11" i="3"/>
  <c r="D6" i="7"/>
  <c r="G21" i="4"/>
  <c r="G49" i="4" s="1"/>
  <c r="H32" i="3"/>
  <c r="G21" i="7"/>
  <c r="K6" i="4"/>
  <c r="K35" i="4" s="1"/>
  <c r="C41" i="8" s="1"/>
  <c r="L11" i="3"/>
  <c r="K6" i="7"/>
  <c r="K35" i="7" s="1"/>
  <c r="E15" i="7"/>
  <c r="E15" i="4"/>
  <c r="F8" i="3"/>
  <c r="C26" i="7"/>
  <c r="D13" i="3"/>
  <c r="C26" i="4"/>
  <c r="F21" i="3"/>
  <c r="E28" i="7"/>
  <c r="E28" i="4"/>
  <c r="I4" i="4"/>
  <c r="I4" i="7"/>
  <c r="J3" i="3"/>
  <c r="H4" i="4"/>
  <c r="H4" i="7"/>
  <c r="I3" i="3"/>
  <c r="G7" i="4"/>
  <c r="G36" i="4" s="1"/>
  <c r="C26" i="8" s="1"/>
  <c r="G7" i="7"/>
  <c r="G36" i="7" s="1"/>
  <c r="H15" i="3"/>
  <c r="H28" i="3"/>
  <c r="G20" i="7"/>
  <c r="G20" i="4"/>
  <c r="I8" i="4"/>
  <c r="J19" i="3"/>
  <c r="I8" i="7"/>
  <c r="F28" i="4"/>
  <c r="F28" i="7"/>
  <c r="G21" i="3"/>
  <c r="C21" i="4"/>
  <c r="C21" i="7"/>
  <c r="D32" i="3"/>
  <c r="H8" i="7"/>
  <c r="I19" i="3"/>
  <c r="H8" i="4"/>
  <c r="D25" i="7"/>
  <c r="E9" i="3"/>
  <c r="D25" i="4"/>
  <c r="J27" i="4"/>
  <c r="K17" i="3"/>
  <c r="J27" i="7"/>
  <c r="L32" i="3"/>
  <c r="K21" i="7"/>
  <c r="K21" i="4"/>
  <c r="B9" i="7"/>
  <c r="B9" i="4"/>
  <c r="C23" i="3"/>
  <c r="H17" i="4"/>
  <c r="I16" i="3"/>
  <c r="H17" i="7"/>
  <c r="L30" i="4"/>
  <c r="M29" i="3"/>
  <c r="L30" i="7"/>
  <c r="E31" i="7"/>
  <c r="F33" i="3"/>
  <c r="E31" i="4"/>
  <c r="K17" i="4"/>
  <c r="K45" i="4" s="1"/>
  <c r="K17" i="7"/>
  <c r="K45" i="7" s="1"/>
  <c r="L16" i="3"/>
  <c r="D4" i="4"/>
  <c r="E3" i="3"/>
  <c r="D4" i="7"/>
  <c r="K14" i="4"/>
  <c r="L4" i="3"/>
  <c r="K14" i="7"/>
  <c r="J24" i="4"/>
  <c r="K5" i="3"/>
  <c r="J24" i="7"/>
  <c r="I17" i="4"/>
  <c r="I45" i="4" s="1"/>
  <c r="I17" i="7"/>
  <c r="J16" i="3"/>
  <c r="N25" i="3"/>
  <c r="M29" i="4"/>
  <c r="M29" i="7"/>
  <c r="L19" i="3"/>
  <c r="K8" i="4"/>
  <c r="K8" i="7"/>
  <c r="H26" i="4"/>
  <c r="H26" i="7"/>
  <c r="I13" i="3"/>
  <c r="K33" i="3"/>
  <c r="J31" i="7"/>
  <c r="J31" i="4"/>
  <c r="I31" i="3"/>
  <c r="H11" i="7"/>
  <c r="H11" i="4"/>
  <c r="G8" i="4"/>
  <c r="G8" i="7"/>
  <c r="H19" i="3"/>
  <c r="G23" i="3"/>
  <c r="F9" i="7"/>
  <c r="F9" i="4"/>
  <c r="J18" i="7"/>
  <c r="K20" i="3"/>
  <c r="J18" i="4"/>
  <c r="L8" i="3"/>
  <c r="K15" i="7"/>
  <c r="K15" i="4"/>
  <c r="K43" i="4" s="1"/>
  <c r="N19" i="3"/>
  <c r="M8" i="4"/>
  <c r="M8" i="7"/>
  <c r="J16" i="4"/>
  <c r="K12" i="3"/>
  <c r="J16" i="7"/>
  <c r="H29" i="4"/>
  <c r="H29" i="7"/>
  <c r="I25" i="3"/>
  <c r="N17" i="3"/>
  <c r="M27" i="7"/>
  <c r="M27" i="4"/>
  <c r="J9" i="7"/>
  <c r="K23" i="3"/>
  <c r="J9" i="4"/>
  <c r="J31" i="3"/>
  <c r="I11" i="7"/>
  <c r="I11" i="4"/>
  <c r="E4" i="4"/>
  <c r="E4" i="7"/>
  <c r="F3" i="3"/>
  <c r="M14" i="4"/>
  <c r="M14" i="7"/>
  <c r="N4" i="3"/>
  <c r="L24" i="4"/>
  <c r="M5" i="3"/>
  <c r="L24" i="7"/>
  <c r="C17" i="7"/>
  <c r="C17" i="4"/>
  <c r="D16" i="3"/>
  <c r="L29" i="7"/>
  <c r="L29" i="4"/>
  <c r="M25" i="3"/>
  <c r="F11" i="4"/>
  <c r="F40" i="4" s="1"/>
  <c r="G31" i="3"/>
  <c r="F11" i="7"/>
  <c r="F40" i="7" s="1"/>
  <c r="M26" i="4"/>
  <c r="N13" i="3"/>
  <c r="M26" i="7"/>
  <c r="D7" i="4"/>
  <c r="E15" i="3"/>
  <c r="D7" i="7"/>
  <c r="D36" i="7" s="1"/>
  <c r="D9" i="4"/>
  <c r="D9" i="7"/>
  <c r="D38" i="7" s="1"/>
  <c r="E23" i="3"/>
  <c r="G17" i="3"/>
  <c r="F27" i="4"/>
  <c r="F27" i="7"/>
  <c r="E33" i="3"/>
  <c r="D31" i="7"/>
  <c r="D31" i="4"/>
  <c r="H30" i="4"/>
  <c r="H30" i="7"/>
  <c r="I29" i="3"/>
  <c r="I5" i="7"/>
  <c r="J7" i="3"/>
  <c r="I5" i="4"/>
  <c r="F20" i="7"/>
  <c r="F20" i="4"/>
  <c r="G28" i="3"/>
  <c r="J15" i="4"/>
  <c r="J43" i="4" s="1"/>
  <c r="K8" i="3"/>
  <c r="J15" i="7"/>
  <c r="C16" i="3"/>
  <c r="B17" i="7"/>
  <c r="B17" i="4"/>
  <c r="B45" i="4" s="1"/>
  <c r="K20" i="7"/>
  <c r="L28" i="3"/>
  <c r="K20" i="4"/>
  <c r="E26" i="4"/>
  <c r="F13" i="3"/>
  <c r="E26" i="7"/>
  <c r="C19" i="3"/>
  <c r="B8" i="4"/>
  <c r="B8" i="7"/>
  <c r="G5" i="7"/>
  <c r="G34" i="7" s="1"/>
  <c r="G5" i="4"/>
  <c r="H7" i="3"/>
  <c r="G24" i="7"/>
  <c r="H5" i="3"/>
  <c r="G24" i="4"/>
  <c r="F14" i="7"/>
  <c r="G4" i="3"/>
  <c r="F14" i="4"/>
  <c r="B14" i="4"/>
  <c r="B14" i="7"/>
  <c r="C4" i="3"/>
  <c r="L8" i="7"/>
  <c r="L8" i="4"/>
  <c r="M19" i="3"/>
  <c r="F17" i="3"/>
  <c r="E27" i="4"/>
  <c r="E27" i="7"/>
  <c r="K28" i="3"/>
  <c r="J20" i="7"/>
  <c r="J20" i="4"/>
  <c r="L26" i="7"/>
  <c r="M13" i="3"/>
  <c r="L26" i="4"/>
  <c r="C15" i="4"/>
  <c r="C15" i="7"/>
  <c r="D8" i="3"/>
  <c r="I30" i="7"/>
  <c r="I30" i="4"/>
  <c r="J29" i="3"/>
  <c r="C9" i="4"/>
  <c r="D23" i="3"/>
  <c r="C9" i="7"/>
  <c r="C29" i="3"/>
  <c r="B30" i="7"/>
  <c r="B30" i="4"/>
  <c r="M31" i="4"/>
  <c r="N33" i="3"/>
  <c r="M31" i="7"/>
  <c r="D26" i="7"/>
  <c r="D26" i="4"/>
  <c r="E13" i="3"/>
  <c r="H31" i="3"/>
  <c r="G11" i="7"/>
  <c r="G11" i="4"/>
  <c r="F29" i="3"/>
  <c r="E30" i="4"/>
  <c r="E30" i="7"/>
  <c r="F7" i="3"/>
  <c r="E5" i="4"/>
  <c r="E5" i="7"/>
  <c r="C16" i="4"/>
  <c r="D12" i="3"/>
  <c r="C16" i="7"/>
  <c r="C4" i="7"/>
  <c r="D3" i="3"/>
  <c r="C4" i="4"/>
  <c r="I14" i="4"/>
  <c r="I14" i="7"/>
  <c r="J4" i="3"/>
  <c r="H24" i="4"/>
  <c r="H24" i="7"/>
  <c r="I5" i="3"/>
  <c r="B15" i="7"/>
  <c r="B43" i="7" s="1"/>
  <c r="B15" i="4"/>
  <c r="B43" i="4" s="1"/>
  <c r="C8" i="3"/>
  <c r="G30" i="7"/>
  <c r="G30" i="4"/>
  <c r="H29" i="3"/>
  <c r="J21" i="3"/>
  <c r="I28" i="4"/>
  <c r="I28" i="7"/>
  <c r="N29" i="3"/>
  <c r="M30" i="7"/>
  <c r="M30" i="4"/>
  <c r="D33" i="3"/>
  <c r="C31" i="4"/>
  <c r="C31" i="7"/>
  <c r="H28" i="7"/>
  <c r="H28" i="4"/>
  <c r="I21" i="3"/>
  <c r="G12" i="3"/>
  <c r="F16" i="7"/>
  <c r="F16" i="4"/>
  <c r="J7" i="4"/>
  <c r="J7" i="7"/>
  <c r="K15" i="3"/>
  <c r="K11" i="4"/>
  <c r="K11" i="7"/>
  <c r="K40" i="7" s="1"/>
  <c r="L31" i="3"/>
  <c r="H13" i="3"/>
  <c r="G26" i="7"/>
  <c r="G26" i="4"/>
  <c r="M28" i="3"/>
  <c r="L20" i="7"/>
  <c r="L20" i="4"/>
  <c r="E11" i="4"/>
  <c r="F31" i="3"/>
  <c r="E11" i="7"/>
  <c r="C30" i="7"/>
  <c r="D29" i="3"/>
  <c r="C30" i="4"/>
  <c r="E5" i="3"/>
  <c r="D24" i="4"/>
  <c r="D24" i="7"/>
  <c r="K4" i="4"/>
  <c r="L3" i="3"/>
  <c r="K4" i="7"/>
  <c r="M15" i="3"/>
  <c r="L7" i="4"/>
  <c r="L7" i="7"/>
  <c r="J15" i="3"/>
  <c r="I7" i="7"/>
  <c r="I7" i="4"/>
  <c r="N23" i="3"/>
  <c r="M9" i="7"/>
  <c r="M9" i="4"/>
  <c r="F5" i="4"/>
  <c r="G7" i="3"/>
  <c r="F5" i="7"/>
  <c r="F34" i="7" s="1"/>
  <c r="K32" i="3"/>
  <c r="J21" i="4"/>
  <c r="J21" i="7"/>
  <c r="I32" i="3"/>
  <c r="H21" i="7"/>
  <c r="H21" i="4"/>
  <c r="M31" i="3"/>
  <c r="L11" i="4"/>
  <c r="L11" i="7"/>
  <c r="F29" i="4"/>
  <c r="G25" i="3"/>
  <c r="F29" i="7"/>
  <c r="J28" i="4"/>
  <c r="J28" i="7"/>
  <c r="K21" i="3"/>
  <c r="I19" i="4"/>
  <c r="J24" i="3"/>
  <c r="I19" i="7"/>
  <c r="M18" i="4"/>
  <c r="M18" i="7"/>
  <c r="N20" i="3"/>
  <c r="K13" i="3"/>
  <c r="J26" i="7"/>
  <c r="J26" i="4"/>
  <c r="M9" i="3"/>
  <c r="L25" i="4"/>
  <c r="L25" i="7"/>
  <c r="M7" i="7"/>
  <c r="M36" i="7" s="1"/>
  <c r="N15" i="3"/>
  <c r="M7" i="4"/>
  <c r="J29" i="4"/>
  <c r="K25" i="3"/>
  <c r="J29" i="7"/>
  <c r="M15" i="7"/>
  <c r="M15" i="4"/>
  <c r="N8" i="3"/>
  <c r="E14" i="4"/>
  <c r="F4" i="3"/>
  <c r="E14" i="7"/>
  <c r="M24" i="4"/>
  <c r="M24" i="7"/>
  <c r="N5" i="3"/>
  <c r="D19" i="3"/>
  <c r="C8" i="4"/>
  <c r="C8" i="7"/>
  <c r="D17" i="3"/>
  <c r="C27" i="4"/>
  <c r="C27" i="7"/>
  <c r="L9" i="4"/>
  <c r="M23" i="3"/>
  <c r="L9" i="7"/>
  <c r="E19" i="7"/>
  <c r="F24" i="3"/>
  <c r="E19" i="4"/>
  <c r="N12" i="3"/>
  <c r="M16" i="4"/>
  <c r="M16" i="7"/>
  <c r="E16" i="3"/>
  <c r="D17" i="4"/>
  <c r="D17" i="7"/>
  <c r="B6" i="4"/>
  <c r="C11" i="3"/>
  <c r="B6" i="7"/>
  <c r="F7" i="7"/>
  <c r="F7" i="4"/>
  <c r="G15" i="3"/>
  <c r="D21" i="4"/>
  <c r="D21" i="7"/>
  <c r="E32" i="3"/>
  <c r="H20" i="7"/>
  <c r="H20" i="4"/>
  <c r="I28" i="3"/>
  <c r="H5" i="4"/>
  <c r="H5" i="7"/>
  <c r="I7" i="3"/>
  <c r="F30" i="4"/>
  <c r="F30" i="7"/>
  <c r="G29" i="3"/>
  <c r="DC72" i="4"/>
  <c r="DC73" i="4"/>
  <c r="CJ72" i="4"/>
  <c r="CJ73" i="4"/>
  <c r="DB42" i="4"/>
  <c r="DB63" i="4"/>
  <c r="DB62" i="4"/>
  <c r="CH57" i="4"/>
  <c r="CH37" i="4"/>
  <c r="CH56" i="4"/>
  <c r="CU42" i="4"/>
  <c r="CU63" i="4"/>
  <c r="CU62" i="4"/>
  <c r="H30" i="18"/>
  <c r="H5" i="18"/>
  <c r="S31" i="11"/>
  <c r="CA57" i="4"/>
  <c r="CA37" i="4"/>
  <c r="CA56" i="4"/>
  <c r="CI66" i="4"/>
  <c r="CI67" i="4"/>
  <c r="CI46" i="4"/>
  <c r="CH127" i="4"/>
  <c r="CH33" i="4"/>
  <c r="CH52" i="4"/>
  <c r="CH53" i="4"/>
  <c r="CU57" i="4"/>
  <c r="CU56" i="4"/>
  <c r="CU37" i="4"/>
  <c r="CY67" i="4"/>
  <c r="CY46" i="4"/>
  <c r="CY66" i="4"/>
  <c r="CT72" i="4"/>
  <c r="CT73" i="4"/>
  <c r="CW127" i="4"/>
  <c r="CW53" i="4"/>
  <c r="CW33" i="4"/>
  <c r="CW52" i="4"/>
  <c r="S16" i="11"/>
  <c r="A30" i="18"/>
  <c r="A5" i="18"/>
  <c r="BZ39" i="4"/>
  <c r="CH48" i="4"/>
  <c r="CB66" i="4"/>
  <c r="CB46" i="4"/>
  <c r="CB67" i="4"/>
  <c r="CF37" i="4"/>
  <c r="CF56" i="4"/>
  <c r="CF57" i="4"/>
  <c r="CJ76" i="4"/>
  <c r="CJ77" i="4"/>
  <c r="CK45" i="4"/>
  <c r="CF35" i="4"/>
  <c r="CA29" i="8" s="1"/>
  <c r="CH34" i="4"/>
  <c r="CA36" i="8" s="1"/>
  <c r="CG38" i="4"/>
  <c r="CE36" i="4"/>
  <c r="CA26" i="8" s="1"/>
  <c r="CK44" i="4"/>
  <c r="CC39" i="4"/>
  <c r="CA42" i="4"/>
  <c r="CA63" i="4"/>
  <c r="CA62" i="4"/>
  <c r="CG127" i="4"/>
  <c r="CG52" i="4"/>
  <c r="CG53" i="4"/>
  <c r="CG33" i="4"/>
  <c r="CD72" i="4"/>
  <c r="CD73" i="4"/>
  <c r="DC47" i="4"/>
  <c r="CZ48" i="4"/>
  <c r="CV40" i="4"/>
  <c r="CU48" i="4"/>
  <c r="CS45" i="4"/>
  <c r="CV56" i="4"/>
  <c r="CV57" i="4"/>
  <c r="CV37" i="4"/>
  <c r="CZ76" i="4"/>
  <c r="CZ77" i="4"/>
  <c r="CW34" i="4"/>
  <c r="CT20" i="8" s="1"/>
  <c r="CT44" i="4"/>
  <c r="CT43" i="4"/>
  <c r="DD45" i="4"/>
  <c r="DC127" i="4"/>
  <c r="DC52" i="4"/>
  <c r="DC33" i="4"/>
  <c r="DC53" i="4"/>
  <c r="DD72" i="4"/>
  <c r="DD73" i="4"/>
  <c r="CJ48" i="4"/>
  <c r="CF40" i="4"/>
  <c r="CG77" i="4"/>
  <c r="CG76" i="4"/>
  <c r="CK67" i="4"/>
  <c r="CK46" i="4"/>
  <c r="CK66" i="4"/>
  <c r="CA39" i="4"/>
  <c r="CE43" i="4"/>
  <c r="CG39" i="4"/>
  <c r="CF36" i="4"/>
  <c r="CA30" i="8" s="1"/>
  <c r="CJ43" i="4"/>
  <c r="CB34" i="4"/>
  <c r="CA12" i="8" s="1"/>
  <c r="BZ43" i="4"/>
  <c r="CE127" i="4"/>
  <c r="CE52" i="4"/>
  <c r="CE33" i="4"/>
  <c r="CE53" i="4"/>
  <c r="CF127" i="4"/>
  <c r="CF53" i="4"/>
  <c r="CF33" i="4"/>
  <c r="CF52" i="4"/>
  <c r="CT48" i="4"/>
  <c r="CX40" i="4"/>
  <c r="CX47" i="4"/>
  <c r="CS49" i="4"/>
  <c r="CS56" i="4"/>
  <c r="CS57" i="4"/>
  <c r="CS37" i="4"/>
  <c r="CW56" i="4"/>
  <c r="CW57" i="4"/>
  <c r="CW37" i="4"/>
  <c r="DA76" i="4"/>
  <c r="DA77" i="4"/>
  <c r="CX35" i="4"/>
  <c r="CT25" i="8" s="1"/>
  <c r="CV36" i="4"/>
  <c r="CT18" i="8" s="1"/>
  <c r="CV35" i="4"/>
  <c r="CT17" i="8" s="1"/>
  <c r="CS72" i="4"/>
  <c r="CS73" i="4"/>
  <c r="DA127" i="4"/>
  <c r="DA53" i="4"/>
  <c r="DA33" i="4"/>
  <c r="DA52" i="4"/>
  <c r="DB73" i="4"/>
  <c r="DB72" i="4"/>
  <c r="CD39" i="4"/>
  <c r="BZ57" i="4"/>
  <c r="BZ37" i="4"/>
  <c r="BZ56" i="4"/>
  <c r="CD57" i="4"/>
  <c r="CD37" i="4"/>
  <c r="CD56" i="4"/>
  <c r="CH67" i="4"/>
  <c r="CH46" i="4"/>
  <c r="CH66" i="4"/>
  <c r="CI49" i="4"/>
  <c r="CC49" i="4"/>
  <c r="CJ36" i="4"/>
  <c r="CA46" i="8" s="1"/>
  <c r="BZ72" i="4"/>
  <c r="BZ73" i="4"/>
  <c r="CK127" i="4"/>
  <c r="CK33" i="4"/>
  <c r="CK52" i="4"/>
  <c r="CK53" i="4"/>
  <c r="CC72" i="4"/>
  <c r="CC73" i="4"/>
  <c r="CV48" i="4"/>
  <c r="CY47" i="4"/>
  <c r="CT77" i="4"/>
  <c r="CT76" i="4"/>
  <c r="CX46" i="4"/>
  <c r="CX66" i="4"/>
  <c r="CX67" i="4"/>
  <c r="CU44" i="4"/>
  <c r="DC44" i="4"/>
  <c r="DC43" i="4"/>
  <c r="CU127" i="4"/>
  <c r="CU33" i="4"/>
  <c r="CU53" i="4"/>
  <c r="CU52" i="4"/>
  <c r="CY127" i="4"/>
  <c r="CY52" i="4"/>
  <c r="CY33" i="4"/>
  <c r="CY53" i="4"/>
  <c r="CF48" i="4"/>
  <c r="CB40" i="4"/>
  <c r="CE66" i="4"/>
  <c r="CE67" i="4"/>
  <c r="CE46" i="4"/>
  <c r="CI76" i="4"/>
  <c r="CI77" i="4"/>
  <c r="CE38" i="4"/>
  <c r="CB45" i="4"/>
  <c r="CG45" i="4"/>
  <c r="CC38" i="4"/>
  <c r="CI35" i="4"/>
  <c r="CA41" i="8" s="1"/>
  <c r="CD43" i="4"/>
  <c r="CD36" i="4"/>
  <c r="CA22" i="8" s="1"/>
  <c r="CA43" i="4"/>
  <c r="CC44" i="4"/>
  <c r="CI42" i="4"/>
  <c r="CI62" i="4"/>
  <c r="CI63" i="4"/>
  <c r="CH63" i="4"/>
  <c r="CH42" i="4"/>
  <c r="CH62" i="4"/>
  <c r="CX39" i="4"/>
  <c r="DB49" i="4"/>
  <c r="CW47" i="4"/>
  <c r="CS48" i="4"/>
  <c r="CW40" i="4"/>
  <c r="CU67" i="4"/>
  <c r="CU46" i="4"/>
  <c r="CU66" i="4"/>
  <c r="DC77" i="4"/>
  <c r="DC76" i="4"/>
  <c r="DA43" i="4"/>
  <c r="CY44" i="4"/>
  <c r="CY43" i="4"/>
  <c r="CT42" i="4"/>
  <c r="CT63" i="4"/>
  <c r="CT62" i="4"/>
  <c r="CX42" i="4"/>
  <c r="CX63" i="4"/>
  <c r="CX62" i="4"/>
  <c r="CF66" i="4"/>
  <c r="CF46" i="4"/>
  <c r="CF67" i="4"/>
  <c r="CG62" i="4"/>
  <c r="CG42" i="4"/>
  <c r="CG63" i="4"/>
  <c r="CZ66" i="4"/>
  <c r="CZ67" i="4"/>
  <c r="CZ46" i="4"/>
  <c r="CD77" i="4"/>
  <c r="CD76" i="4"/>
  <c r="CC62" i="4"/>
  <c r="CC42" i="4"/>
  <c r="CC63" i="4"/>
  <c r="CT56" i="4"/>
  <c r="CT37" i="4"/>
  <c r="CT57" i="4"/>
  <c r="DB46" i="4"/>
  <c r="DB66" i="4"/>
  <c r="DB67" i="4"/>
  <c r="CY63" i="4"/>
  <c r="CY42" i="4"/>
  <c r="CY62" i="4"/>
  <c r="CZ72" i="4"/>
  <c r="CZ73" i="4"/>
  <c r="CB72" i="4"/>
  <c r="CB73" i="4"/>
  <c r="CB37" i="4"/>
  <c r="CB57" i="4"/>
  <c r="CB56" i="4"/>
  <c r="CG34" i="4"/>
  <c r="CA32" i="8" s="1"/>
  <c r="CA127" i="4"/>
  <c r="CA33" i="4"/>
  <c r="CA53" i="4"/>
  <c r="CA52" i="4"/>
  <c r="CY40" i="4"/>
  <c r="CV76" i="4"/>
  <c r="CV78" i="4" s="1"/>
  <c r="CV77" i="4"/>
  <c r="CV63" i="4"/>
  <c r="CV62" i="4"/>
  <c r="CV42" i="4"/>
  <c r="CB48" i="4"/>
  <c r="CC77" i="4"/>
  <c r="CC76" i="4"/>
  <c r="CG66" i="4"/>
  <c r="CG46" i="4"/>
  <c r="CG67" i="4"/>
  <c r="CK57" i="4"/>
  <c r="CK37" i="4"/>
  <c r="CK56" i="4"/>
  <c r="CE34" i="4"/>
  <c r="CA24" i="8" s="1"/>
  <c r="CJ34" i="4"/>
  <c r="CA44" i="8" s="1"/>
  <c r="CC34" i="4"/>
  <c r="CA16" i="8" s="1"/>
  <c r="CJ63" i="4"/>
  <c r="CJ62" i="4"/>
  <c r="CJ42" i="4"/>
  <c r="CE42" i="4"/>
  <c r="CE62" i="4"/>
  <c r="CE63" i="4"/>
  <c r="CF72" i="4"/>
  <c r="CF73" i="4"/>
  <c r="CS47" i="4"/>
  <c r="CS76" i="4"/>
  <c r="CS77" i="4"/>
  <c r="CW76" i="4"/>
  <c r="CW78" i="4" s="1"/>
  <c r="CW77" i="4"/>
  <c r="DB45" i="4"/>
  <c r="CS42" i="4"/>
  <c r="CS62" i="4"/>
  <c r="CS63" i="4"/>
  <c r="DA62" i="4"/>
  <c r="DA42" i="4"/>
  <c r="DA63" i="4"/>
  <c r="BZ38" i="4"/>
  <c r="CH49" i="4"/>
  <c r="BZ77" i="4"/>
  <c r="BZ76" i="4"/>
  <c r="CD67" i="4"/>
  <c r="CD46" i="4"/>
  <c r="CD66" i="4"/>
  <c r="CI40" i="4"/>
  <c r="BZ62" i="4"/>
  <c r="BZ63" i="4"/>
  <c r="BZ42" i="4"/>
  <c r="CK72" i="4"/>
  <c r="CK73" i="4"/>
  <c r="CV39" i="4"/>
  <c r="CU40" i="4"/>
  <c r="CT46" i="4"/>
  <c r="CT66" i="4"/>
  <c r="CT67" i="4"/>
  <c r="DB77" i="4"/>
  <c r="DB76" i="4"/>
  <c r="DB78" i="4" s="1"/>
  <c r="CX45" i="4"/>
  <c r="CU72" i="4"/>
  <c r="CU73" i="4"/>
  <c r="CZ63" i="4"/>
  <c r="CZ62" i="4"/>
  <c r="CZ42" i="4"/>
  <c r="CJ47" i="4"/>
  <c r="CA66" i="4"/>
  <c r="CA67" i="4"/>
  <c r="CA46" i="4"/>
  <c r="CE76" i="4"/>
  <c r="CE77" i="4"/>
  <c r="CI57" i="4"/>
  <c r="CI56" i="4"/>
  <c r="CI37" i="4"/>
  <c r="CG36" i="4"/>
  <c r="CA34" i="8" s="1"/>
  <c r="CH35" i="4"/>
  <c r="CA37" i="8" s="1"/>
  <c r="CC35" i="4"/>
  <c r="CA17" i="8" s="1"/>
  <c r="CB127" i="4"/>
  <c r="CB33" i="4"/>
  <c r="CB52" i="4"/>
  <c r="CB53" i="4"/>
  <c r="CI127" i="4"/>
  <c r="CI33" i="4"/>
  <c r="CI52" i="4"/>
  <c r="CI53" i="4"/>
  <c r="CH72" i="4"/>
  <c r="CH73" i="4"/>
  <c r="CY77" i="4"/>
  <c r="CY76" i="4"/>
  <c r="DC57" i="4"/>
  <c r="DC56" i="4"/>
  <c r="DC37" i="4"/>
  <c r="CU36" i="4"/>
  <c r="CT14" i="8" s="1"/>
  <c r="CW72" i="4"/>
  <c r="CW73" i="4"/>
  <c r="CX127" i="4"/>
  <c r="CX53" i="4"/>
  <c r="CX52" i="4"/>
  <c r="CX33" i="4"/>
  <c r="CJ37" i="4"/>
  <c r="CJ57" i="4"/>
  <c r="CJ56" i="4"/>
  <c r="CD63" i="4"/>
  <c r="CD42" i="4"/>
  <c r="CD62" i="4"/>
  <c r="O5" i="18"/>
  <c r="O30" i="18"/>
  <c r="S46" i="11"/>
  <c r="CV66" i="4"/>
  <c r="CV67" i="4"/>
  <c r="CV46" i="4"/>
  <c r="DD76" i="4"/>
  <c r="DD77" i="4"/>
  <c r="DD63" i="4"/>
  <c r="DD62" i="4"/>
  <c r="DD42" i="4"/>
  <c r="CV72" i="4"/>
  <c r="CV73" i="4"/>
  <c r="CC57" i="4"/>
  <c r="CC37" i="4"/>
  <c r="CC56" i="4"/>
  <c r="CK77" i="4"/>
  <c r="CK76" i="4"/>
  <c r="CF63" i="4"/>
  <c r="CF62" i="4"/>
  <c r="CF42" i="4"/>
  <c r="CW66" i="4"/>
  <c r="CW67" i="4"/>
  <c r="CW46" i="4"/>
  <c r="DA66" i="4"/>
  <c r="DA46" i="4"/>
  <c r="DA67" i="4"/>
  <c r="DA72" i="4"/>
  <c r="DA73" i="4"/>
  <c r="CK62" i="4"/>
  <c r="CK42" i="4"/>
  <c r="CK63" i="4"/>
  <c r="CX56" i="4"/>
  <c r="CX37" i="4"/>
  <c r="CX57" i="4"/>
  <c r="CD47" i="4"/>
  <c r="CF76" i="4"/>
  <c r="CF77" i="4"/>
  <c r="CK36" i="4"/>
  <c r="CA50" i="8" s="1"/>
  <c r="CK35" i="4"/>
  <c r="CA49" i="8" s="1"/>
  <c r="CG72" i="4"/>
  <c r="CG73" i="4"/>
  <c r="CZ39" i="4"/>
  <c r="DD66" i="4"/>
  <c r="DD67" i="4"/>
  <c r="DD46" i="4"/>
  <c r="DA44" i="4"/>
  <c r="DC63" i="4"/>
  <c r="DC42" i="4"/>
  <c r="DC62" i="4"/>
  <c r="CD38" i="4"/>
  <c r="BZ35" i="4"/>
  <c r="CA5" i="8" s="1"/>
  <c r="CB77" i="4"/>
  <c r="CB76" i="4"/>
  <c r="CJ66" i="4"/>
  <c r="CJ46" i="4"/>
  <c r="CJ67" i="4"/>
  <c r="CI47" i="4"/>
  <c r="CC48" i="4"/>
  <c r="CG43" i="4"/>
  <c r="CA72" i="4"/>
  <c r="CA73" i="4"/>
  <c r="CD127" i="4"/>
  <c r="CD33" i="4"/>
  <c r="CD52" i="4"/>
  <c r="CD53" i="4"/>
  <c r="DD49" i="4"/>
  <c r="CY49" i="4"/>
  <c r="CS36" i="4"/>
  <c r="CT6" i="8" s="1"/>
  <c r="CZ56" i="4"/>
  <c r="CZ57" i="4"/>
  <c r="CZ37" i="4"/>
  <c r="DD56" i="4"/>
  <c r="DD57" i="4"/>
  <c r="DD37" i="4"/>
  <c r="CW43" i="4"/>
  <c r="CT35" i="4"/>
  <c r="CT9" i="8" s="1"/>
  <c r="CT34" i="4"/>
  <c r="CT8" i="8" s="1"/>
  <c r="DA35" i="4"/>
  <c r="CT37" i="8" s="1"/>
  <c r="DD36" i="4"/>
  <c r="CT50" i="8" s="1"/>
  <c r="DD127" i="4"/>
  <c r="DD33" i="4"/>
  <c r="DD53" i="4"/>
  <c r="DD52" i="4"/>
  <c r="CV127" i="4"/>
  <c r="CV33" i="4"/>
  <c r="CV53" i="4"/>
  <c r="CV52" i="4"/>
  <c r="CB39" i="4"/>
  <c r="CC67" i="4"/>
  <c r="CC46" i="4"/>
  <c r="CC66" i="4"/>
  <c r="CG37" i="4"/>
  <c r="CG57" i="4"/>
  <c r="CG56" i="4"/>
  <c r="CE49" i="4"/>
  <c r="CG48" i="4"/>
  <c r="CA45" i="4"/>
  <c r="CC43" i="4"/>
  <c r="CJ127" i="4"/>
  <c r="CJ53" i="4"/>
  <c r="CJ33" i="4"/>
  <c r="CJ52" i="4"/>
  <c r="CE72" i="4"/>
  <c r="CE73" i="4"/>
  <c r="CS38" i="4"/>
  <c r="CT39" i="4"/>
  <c r="CX49" i="4"/>
  <c r="CS35" i="4"/>
  <c r="CT5" i="8" s="1"/>
  <c r="CX38" i="4"/>
  <c r="CS40" i="4"/>
  <c r="CS66" i="4"/>
  <c r="CS46" i="4"/>
  <c r="CS67" i="4"/>
  <c r="DA56" i="4"/>
  <c r="DA57" i="4"/>
  <c r="DA37" i="4"/>
  <c r="CX44" i="4"/>
  <c r="CV45" i="4"/>
  <c r="CV44" i="4"/>
  <c r="CW44" i="4"/>
  <c r="DB36" i="4"/>
  <c r="CT42" i="8" s="1"/>
  <c r="CS33" i="4"/>
  <c r="CS52" i="4"/>
  <c r="CS53" i="4"/>
  <c r="DB127" i="4"/>
  <c r="DB53" i="4"/>
  <c r="DB52" i="4"/>
  <c r="DB33" i="4"/>
  <c r="BZ47" i="4"/>
  <c r="BZ49" i="4"/>
  <c r="CH40" i="4"/>
  <c r="BZ67" i="4"/>
  <c r="BZ46" i="4"/>
  <c r="BZ66" i="4"/>
  <c r="CH77" i="4"/>
  <c r="CH76" i="4"/>
  <c r="CE39" i="4"/>
  <c r="CC45" i="4"/>
  <c r="CC40" i="4"/>
  <c r="CE35" i="4"/>
  <c r="CA25" i="8" s="1"/>
  <c r="BZ52" i="4"/>
  <c r="BZ33" i="4"/>
  <c r="BZ53" i="4"/>
  <c r="CC127" i="4"/>
  <c r="CC52" i="4"/>
  <c r="CC33" i="4"/>
  <c r="CC53" i="4"/>
  <c r="CZ49" i="4"/>
  <c r="CV38" i="4"/>
  <c r="CY39" i="4"/>
  <c r="CU49" i="4"/>
  <c r="CX77" i="4"/>
  <c r="CX76" i="4"/>
  <c r="CX78" i="4" s="1"/>
  <c r="DB56" i="4"/>
  <c r="DB37" i="4"/>
  <c r="DB57" i="4"/>
  <c r="CU35" i="4"/>
  <c r="CT13" i="8" s="1"/>
  <c r="DA47" i="4"/>
  <c r="DC35" i="4"/>
  <c r="CT45" i="8" s="1"/>
  <c r="DC34" i="4"/>
  <c r="CT44" i="8" s="1"/>
  <c r="CX36" i="4"/>
  <c r="CT26" i="8" s="1"/>
  <c r="CY72" i="4"/>
  <c r="CY73" i="4"/>
  <c r="CZ127" i="4"/>
  <c r="CZ33" i="4"/>
  <c r="CZ53" i="4"/>
  <c r="CZ52" i="4"/>
  <c r="CJ38" i="4"/>
  <c r="CA76" i="4"/>
  <c r="CA77" i="4"/>
  <c r="CE57" i="4"/>
  <c r="CE56" i="4"/>
  <c r="CE37" i="4"/>
  <c r="CI48" i="4"/>
  <c r="CH44" i="4"/>
  <c r="CB62" i="4"/>
  <c r="CB42" i="4"/>
  <c r="CB63" i="4"/>
  <c r="CI72" i="4"/>
  <c r="CI73" i="4"/>
  <c r="CX48" i="4"/>
  <c r="CT49" i="4"/>
  <c r="DB40" i="4"/>
  <c r="CS39" i="4"/>
  <c r="CW49" i="4"/>
  <c r="CU77" i="4"/>
  <c r="CU76" i="4"/>
  <c r="CY57" i="4"/>
  <c r="CY56" i="4"/>
  <c r="CY37" i="4"/>
  <c r="DC67" i="4"/>
  <c r="DC46" i="4"/>
  <c r="DC66" i="4"/>
  <c r="DA34" i="4"/>
  <c r="CT36" i="8" s="1"/>
  <c r="CY35" i="4"/>
  <c r="CT29" i="8" s="1"/>
  <c r="CY34" i="4"/>
  <c r="CT28" i="8" s="1"/>
  <c r="CU45" i="4"/>
  <c r="CT127" i="4"/>
  <c r="CT52" i="4"/>
  <c r="CT53" i="4"/>
  <c r="CT33" i="4"/>
  <c r="CW62" i="4"/>
  <c r="CW42" i="4"/>
  <c r="CW63" i="4"/>
  <c r="CX73" i="4"/>
  <c r="CX72" i="4"/>
  <c r="F43" i="7" l="1"/>
  <c r="K36" i="4"/>
  <c r="C42" i="8" s="1"/>
  <c r="G45" i="4"/>
  <c r="K44" i="7"/>
  <c r="D45" i="4"/>
  <c r="I47" i="7"/>
  <c r="AP74" i="4"/>
  <c r="AP102" i="4" s="1"/>
  <c r="AX74" i="4"/>
  <c r="AX102" i="4" s="1"/>
  <c r="AS74" i="4"/>
  <c r="AS102" i="4" s="1"/>
  <c r="S19" i="11"/>
  <c r="S49" i="11"/>
  <c r="O33" i="18" s="1"/>
  <c r="A33" i="18"/>
  <c r="H33" i="18"/>
  <c r="H34" i="4"/>
  <c r="C28" i="8" s="1"/>
  <c r="F36" i="4"/>
  <c r="C22" i="8" s="1"/>
  <c r="M44" i="7"/>
  <c r="M38" i="4"/>
  <c r="G40" i="4"/>
  <c r="H40" i="4"/>
  <c r="CI74" i="4"/>
  <c r="CI102" i="4" s="1"/>
  <c r="CU78" i="4"/>
  <c r="CV74" i="4"/>
  <c r="CV102" i="4" s="1"/>
  <c r="CY78" i="4"/>
  <c r="CY172" i="4" s="1"/>
  <c r="CU74" i="4"/>
  <c r="CU102" i="4" s="1"/>
  <c r="DC78" i="4"/>
  <c r="CX74" i="4"/>
  <c r="CX102" i="4" s="1"/>
  <c r="DD78" i="4"/>
  <c r="DD172" i="4" s="1"/>
  <c r="M43" i="4"/>
  <c r="L36" i="7"/>
  <c r="F44" i="7"/>
  <c r="E34" i="7"/>
  <c r="C38" i="4"/>
  <c r="E43" i="4"/>
  <c r="BM74" i="4"/>
  <c r="BM102" i="4" s="1"/>
  <c r="U194" i="9" s="1"/>
  <c r="BR74" i="4"/>
  <c r="BR102" i="4" s="1"/>
  <c r="Z194" i="9" s="1"/>
  <c r="B35" i="7"/>
  <c r="H49" i="4"/>
  <c r="I36" i="4"/>
  <c r="C34" i="8" s="1"/>
  <c r="L36" i="4"/>
  <c r="C46" i="8" s="1"/>
  <c r="J36" i="7"/>
  <c r="E34" i="4"/>
  <c r="C16" i="8" s="1"/>
  <c r="C43" i="7"/>
  <c r="B45" i="7"/>
  <c r="G43" i="7"/>
  <c r="M34" i="4"/>
  <c r="C48" i="8" s="1"/>
  <c r="J34" i="4"/>
  <c r="C36" i="8" s="1"/>
  <c r="BL74" i="4"/>
  <c r="BL102" i="4" s="1"/>
  <c r="T194" i="9" s="1"/>
  <c r="BJ74" i="4"/>
  <c r="BJ102" i="4" s="1"/>
  <c r="H49" i="7"/>
  <c r="J49" i="4"/>
  <c r="B49" i="7"/>
  <c r="L38" i="4"/>
  <c r="C38" i="7"/>
  <c r="B40" i="4"/>
  <c r="B49" i="4"/>
  <c r="H48" i="7"/>
  <c r="E47" i="7"/>
  <c r="M46" i="7"/>
  <c r="I47" i="4"/>
  <c r="L40" i="4"/>
  <c r="J38" i="7"/>
  <c r="M37" i="7"/>
  <c r="B38" i="7"/>
  <c r="E43" i="7"/>
  <c r="D47" i="7"/>
  <c r="E38" i="7"/>
  <c r="I38" i="4"/>
  <c r="L49" i="4"/>
  <c r="L45" i="7"/>
  <c r="K36" i="7"/>
  <c r="B47" i="7"/>
  <c r="Q190" i="9"/>
  <c r="R195" i="9"/>
  <c r="H34" i="7"/>
  <c r="E47" i="4"/>
  <c r="M43" i="7"/>
  <c r="M36" i="4"/>
  <c r="C50" i="8" s="1"/>
  <c r="F34" i="4"/>
  <c r="C20" i="8" s="1"/>
  <c r="C44" i="7"/>
  <c r="G34" i="4"/>
  <c r="C24" i="8" s="1"/>
  <c r="K48" i="4"/>
  <c r="I34" i="4"/>
  <c r="C32" i="8" s="1"/>
  <c r="K49" i="7"/>
  <c r="G49" i="7"/>
  <c r="K39" i="4"/>
  <c r="B36" i="4"/>
  <c r="C6" i="8" s="1"/>
  <c r="D47" i="4"/>
  <c r="E38" i="4"/>
  <c r="F43" i="4"/>
  <c r="AC78" i="4"/>
  <c r="AC134" i="4" s="1"/>
  <c r="AE74" i="4"/>
  <c r="AE102" i="4" s="1"/>
  <c r="AD78" i="4"/>
  <c r="AD228" i="4" s="1"/>
  <c r="W78" i="4"/>
  <c r="W228" i="4" s="1"/>
  <c r="AH228" i="4" s="1"/>
  <c r="B35" i="4"/>
  <c r="C5" i="8" s="1"/>
  <c r="I36" i="7"/>
  <c r="E40" i="4"/>
  <c r="B38" i="4"/>
  <c r="Z74" i="4"/>
  <c r="Z102" i="4" s="1"/>
  <c r="AE78" i="4"/>
  <c r="AE134" i="4" s="1"/>
  <c r="AC74" i="4"/>
  <c r="AC102" i="4" s="1"/>
  <c r="W192" i="9" s="1"/>
  <c r="C43" i="4"/>
  <c r="I45" i="7"/>
  <c r="H45" i="7"/>
  <c r="F36" i="7"/>
  <c r="D45" i="7"/>
  <c r="M38" i="7"/>
  <c r="F44" i="4"/>
  <c r="C44" i="4"/>
  <c r="J48" i="7"/>
  <c r="J43" i="7"/>
  <c r="D38" i="4"/>
  <c r="K43" i="7"/>
  <c r="I33" i="7"/>
  <c r="I35" i="7"/>
  <c r="B44" i="4"/>
  <c r="M34" i="7"/>
  <c r="B47" i="4"/>
  <c r="AD74" i="4"/>
  <c r="AD102" i="4" s="1"/>
  <c r="X192" i="9" s="1"/>
  <c r="W74" i="4"/>
  <c r="W102" i="4" s="1"/>
  <c r="AF74" i="4"/>
  <c r="AF102" i="4" s="1"/>
  <c r="Z192" i="9" s="1"/>
  <c r="BI74" i="4"/>
  <c r="BI102" i="4" s="1"/>
  <c r="BN74" i="4"/>
  <c r="L40" i="7"/>
  <c r="J36" i="4"/>
  <c r="C38" i="8" s="1"/>
  <c r="D44" i="4"/>
  <c r="J48" i="4"/>
  <c r="D36" i="4"/>
  <c r="C14" i="8" s="1"/>
  <c r="L49" i="7"/>
  <c r="D49" i="7"/>
  <c r="M44" i="4"/>
  <c r="K33" i="7"/>
  <c r="L48" i="4"/>
  <c r="K40" i="4"/>
  <c r="G40" i="7"/>
  <c r="K48" i="7"/>
  <c r="I34" i="7"/>
  <c r="L42" i="7"/>
  <c r="K42" i="7"/>
  <c r="D39" i="4"/>
  <c r="B40" i="7"/>
  <c r="I40" i="4"/>
  <c r="CH78" i="4"/>
  <c r="CH172" i="4" s="1"/>
  <c r="AT74" i="4"/>
  <c r="AT102" i="4" s="1"/>
  <c r="AY74" i="4"/>
  <c r="AY102" i="4" s="1"/>
  <c r="Z193" i="9" s="1"/>
  <c r="AQ74" i="4"/>
  <c r="AQ102" i="4" s="1"/>
  <c r="H48" i="4"/>
  <c r="D49" i="4"/>
  <c r="L38" i="7"/>
  <c r="J49" i="7"/>
  <c r="E40" i="7"/>
  <c r="L48" i="7"/>
  <c r="G37" i="7"/>
  <c r="H45" i="4"/>
  <c r="K49" i="4"/>
  <c r="I35" i="4"/>
  <c r="C33" i="8" s="1"/>
  <c r="D39" i="7"/>
  <c r="B44" i="7"/>
  <c r="I49" i="4"/>
  <c r="I38" i="7"/>
  <c r="K38" i="4"/>
  <c r="AW74" i="4"/>
  <c r="AW102" i="4" s="1"/>
  <c r="X193" i="9" s="1"/>
  <c r="AF78" i="4"/>
  <c r="AF134" i="4" s="1"/>
  <c r="AA74" i="4"/>
  <c r="AA102" i="4" s="1"/>
  <c r="AP78" i="4"/>
  <c r="AP190" i="4" s="1"/>
  <c r="AQ78" i="4"/>
  <c r="AQ134" i="4" s="1"/>
  <c r="AW78" i="4"/>
  <c r="AW172" i="4" s="1"/>
  <c r="AM43" i="11" a="1"/>
  <c r="AM44" i="11" s="1"/>
  <c r="BN85" i="4"/>
  <c r="BN86" i="4"/>
  <c r="BP95" i="4"/>
  <c r="BP94" i="4"/>
  <c r="BR94" i="4"/>
  <c r="BR95" i="4"/>
  <c r="BN224" i="4"/>
  <c r="BN94" i="4"/>
  <c r="BN95" i="4"/>
  <c r="BN81" i="4"/>
  <c r="BH31" i="8"/>
  <c r="BN82" i="4"/>
  <c r="BJ90" i="4"/>
  <c r="BJ91" i="4"/>
  <c r="BQ224" i="4"/>
  <c r="BQ204" i="4"/>
  <c r="BH3" i="8"/>
  <c r="BG81" i="4"/>
  <c r="AB15" i="11" s="1"/>
  <c r="BG82" i="4"/>
  <c r="BQ90" i="4"/>
  <c r="BQ91" i="4"/>
  <c r="AA43" i="11" a="1"/>
  <c r="BH95" i="4"/>
  <c r="BH94" i="4"/>
  <c r="BK78" i="4"/>
  <c r="BQ81" i="4"/>
  <c r="BH43" i="8"/>
  <c r="BQ82" i="4"/>
  <c r="BP74" i="4"/>
  <c r="BP102" i="4" s="1"/>
  <c r="X194" i="9" s="1"/>
  <c r="BL90" i="4"/>
  <c r="BL91" i="4"/>
  <c r="BJ85" i="4"/>
  <c r="BJ86" i="4"/>
  <c r="BI94" i="4"/>
  <c r="BI95" i="4"/>
  <c r="BG95" i="4"/>
  <c r="BG94" i="4"/>
  <c r="BG99" i="4" s="1"/>
  <c r="BL85" i="4"/>
  <c r="BL86" i="4"/>
  <c r="BI78" i="4"/>
  <c r="BP78" i="4"/>
  <c r="BL81" i="4"/>
  <c r="BL82" i="4"/>
  <c r="BH23" i="8"/>
  <c r="BN90" i="4"/>
  <c r="BN91" i="4"/>
  <c r="BL95" i="4"/>
  <c r="BL94" i="4"/>
  <c r="BH85" i="4"/>
  <c r="BH86" i="4"/>
  <c r="BH82" i="4"/>
  <c r="BH81" i="4"/>
  <c r="BH7" i="8"/>
  <c r="BP81" i="4"/>
  <c r="BH39" i="8"/>
  <c r="BP82" i="4"/>
  <c r="BI81" i="4"/>
  <c r="BI82" i="4"/>
  <c r="BH11" i="8"/>
  <c r="BM81" i="4"/>
  <c r="BH27" i="8"/>
  <c r="BM82" i="4"/>
  <c r="BQ85" i="4"/>
  <c r="BQ86" i="4"/>
  <c r="BO91" i="4"/>
  <c r="BO90" i="4"/>
  <c r="BK91" i="4"/>
  <c r="BK90" i="4"/>
  <c r="BG85" i="4"/>
  <c r="BG86" i="4"/>
  <c r="BR91" i="4"/>
  <c r="BR90" i="4"/>
  <c r="BK85" i="4"/>
  <c r="BK86" i="4"/>
  <c r="BO74" i="4"/>
  <c r="BO102" i="4" s="1"/>
  <c r="W194" i="9" s="1"/>
  <c r="BO86" i="4"/>
  <c r="BO85" i="4"/>
  <c r="BR78" i="4"/>
  <c r="BJ78" i="4"/>
  <c r="BK74" i="4"/>
  <c r="BR85" i="4"/>
  <c r="BR86" i="4"/>
  <c r="BM86" i="4"/>
  <c r="BM85" i="4"/>
  <c r="BH91" i="4"/>
  <c r="BH90" i="4"/>
  <c r="BQ95" i="4"/>
  <c r="BQ94" i="4"/>
  <c r="BJ82" i="4"/>
  <c r="BJ81" i="4"/>
  <c r="BH15" i="8"/>
  <c r="BK95" i="4"/>
  <c r="BK94" i="4"/>
  <c r="BK81" i="4"/>
  <c r="BH19" i="8"/>
  <c r="BK82" i="4"/>
  <c r="BO78" i="4"/>
  <c r="BR82" i="4"/>
  <c r="BH47" i="8"/>
  <c r="BR81" i="4"/>
  <c r="BI90" i="4"/>
  <c r="BI91" i="4"/>
  <c r="BO82" i="4"/>
  <c r="BO81" i="4"/>
  <c r="BH35" i="8"/>
  <c r="BI85" i="4"/>
  <c r="BI86" i="4"/>
  <c r="BN78" i="4"/>
  <c r="BM78" i="4"/>
  <c r="BL78" i="4"/>
  <c r="BM91" i="4"/>
  <c r="BM90" i="4"/>
  <c r="BQ78" i="4"/>
  <c r="BP85" i="4"/>
  <c r="BP86" i="4"/>
  <c r="BG91" i="4"/>
  <c r="BG90" i="4"/>
  <c r="BP90" i="4"/>
  <c r="BP91" i="4"/>
  <c r="BO95" i="4"/>
  <c r="BO94" i="4"/>
  <c r="BM94" i="4"/>
  <c r="BM95" i="4"/>
  <c r="BJ95" i="4"/>
  <c r="BJ94" i="4"/>
  <c r="AO95" i="4"/>
  <c r="AO94" i="4"/>
  <c r="AR81" i="4"/>
  <c r="AR82" i="4"/>
  <c r="AO19" i="8"/>
  <c r="AX90" i="4"/>
  <c r="AX91" i="4"/>
  <c r="AR94" i="4"/>
  <c r="AR95" i="4"/>
  <c r="AX86" i="4"/>
  <c r="AX85" i="4"/>
  <c r="AV82" i="4"/>
  <c r="AV81" i="4"/>
  <c r="AO35" i="8"/>
  <c r="AY95" i="4"/>
  <c r="AY94" i="4"/>
  <c r="AP90" i="4"/>
  <c r="AP91" i="4"/>
  <c r="AO47" i="8"/>
  <c r="AY82" i="4"/>
  <c r="AY81" i="4"/>
  <c r="AU91" i="4"/>
  <c r="AU90" i="4"/>
  <c r="AT81" i="4"/>
  <c r="AO27" i="8"/>
  <c r="AT82" i="4"/>
  <c r="AT94" i="4"/>
  <c r="AT95" i="4"/>
  <c r="AW91" i="4"/>
  <c r="AW90" i="4"/>
  <c r="AY85" i="4"/>
  <c r="AY86" i="4"/>
  <c r="AY91" i="4"/>
  <c r="AY90" i="4"/>
  <c r="AP95" i="4"/>
  <c r="AP94" i="4"/>
  <c r="AN94" i="4"/>
  <c r="AN99" i="4" s="1"/>
  <c r="AN95" i="4"/>
  <c r="AU78" i="4"/>
  <c r="AT86" i="4"/>
  <c r="AT85" i="4"/>
  <c r="AS85" i="4"/>
  <c r="AS86" i="4"/>
  <c r="AQ85" i="4"/>
  <c r="AQ86" i="4"/>
  <c r="AT91" i="4"/>
  <c r="AT90" i="4"/>
  <c r="AP85" i="4"/>
  <c r="AP86" i="4"/>
  <c r="AR91" i="4"/>
  <c r="AR90" i="4"/>
  <c r="AX82" i="4"/>
  <c r="AO43" i="8"/>
  <c r="AX81" i="4"/>
  <c r="AS78" i="4"/>
  <c r="AR74" i="4"/>
  <c r="AR102" i="4" s="1"/>
  <c r="S193" i="9" s="1"/>
  <c r="AO85" i="4"/>
  <c r="AO86" i="4"/>
  <c r="AS82" i="4"/>
  <c r="AO23" i="8"/>
  <c r="AS81" i="4"/>
  <c r="AV74" i="4"/>
  <c r="AV102" i="4" s="1"/>
  <c r="W193" i="9" s="1"/>
  <c r="AV95" i="4"/>
  <c r="AV94" i="4"/>
  <c r="AN81" i="4"/>
  <c r="AO3" i="8"/>
  <c r="AN82" i="4"/>
  <c r="AS90" i="4"/>
  <c r="AS91" i="4"/>
  <c r="AO90" i="4"/>
  <c r="AO91" i="4"/>
  <c r="AU82" i="4"/>
  <c r="AU81" i="4"/>
  <c r="AO31" i="8"/>
  <c r="AW81" i="4"/>
  <c r="AW82" i="4"/>
  <c r="AO39" i="8"/>
  <c r="AR86" i="4"/>
  <c r="AR85" i="4"/>
  <c r="AS204" i="4"/>
  <c r="AS224" i="4"/>
  <c r="AU86" i="4"/>
  <c r="AU85" i="4"/>
  <c r="AM29" i="11" a="1"/>
  <c r="AV85" i="4"/>
  <c r="AV86" i="4"/>
  <c r="AS95" i="4"/>
  <c r="AS94" i="4"/>
  <c r="AR78" i="4"/>
  <c r="AO81" i="4"/>
  <c r="AO82" i="4"/>
  <c r="AO7" i="8"/>
  <c r="AU94" i="4"/>
  <c r="AU95" i="4"/>
  <c r="AY228" i="4"/>
  <c r="AY213" i="4"/>
  <c r="AY215" i="4" s="1"/>
  <c r="AY216" i="4" s="1"/>
  <c r="AY172" i="4"/>
  <c r="AY190" i="4"/>
  <c r="AY134" i="4"/>
  <c r="AW94" i="4"/>
  <c r="AW95" i="4"/>
  <c r="AQ91" i="4"/>
  <c r="AQ90" i="4"/>
  <c r="AT78" i="4"/>
  <c r="AV78" i="4"/>
  <c r="AQ94" i="4"/>
  <c r="AQ95" i="4"/>
  <c r="AN90" i="4"/>
  <c r="AN91" i="4"/>
  <c r="AW85" i="4"/>
  <c r="AW86" i="4"/>
  <c r="AX95" i="4"/>
  <c r="AX94" i="4"/>
  <c r="AV90" i="4"/>
  <c r="AV91" i="4"/>
  <c r="AN85" i="4"/>
  <c r="AN86" i="4"/>
  <c r="AP81" i="4"/>
  <c r="AP82" i="4"/>
  <c r="AO11" i="8"/>
  <c r="AU74" i="4"/>
  <c r="AU102" i="4" s="1"/>
  <c r="V193" i="9" s="1"/>
  <c r="AQ81" i="4"/>
  <c r="AO15" i="8"/>
  <c r="AQ82" i="4"/>
  <c r="AX78" i="4"/>
  <c r="AA91" i="4"/>
  <c r="AA90" i="4"/>
  <c r="AE86" i="4"/>
  <c r="AE85" i="4"/>
  <c r="AD85" i="4"/>
  <c r="AD86" i="4"/>
  <c r="AC213" i="4"/>
  <c r="W86" i="4"/>
  <c r="W85" i="4"/>
  <c r="X82" i="4"/>
  <c r="X81" i="4"/>
  <c r="V15" i="8"/>
  <c r="Y81" i="4"/>
  <c r="V19" i="8"/>
  <c r="Y82" i="4"/>
  <c r="X95" i="4"/>
  <c r="X94" i="4"/>
  <c r="AD213" i="4"/>
  <c r="AB78" i="4"/>
  <c r="AE95" i="4"/>
  <c r="AE94" i="4"/>
  <c r="AC95" i="4"/>
  <c r="AC94" i="4"/>
  <c r="Y95" i="4"/>
  <c r="Y94" i="4"/>
  <c r="X74" i="4"/>
  <c r="X102" i="4" s="1"/>
  <c r="R192" i="9" s="1"/>
  <c r="AF94" i="4"/>
  <c r="AF95" i="4"/>
  <c r="W90" i="4"/>
  <c r="W91" i="4"/>
  <c r="AF82" i="4"/>
  <c r="AF81" i="4"/>
  <c r="V47" i="8"/>
  <c r="V27" i="8"/>
  <c r="AA82" i="4"/>
  <c r="AA81" i="4"/>
  <c r="Y74" i="4"/>
  <c r="Y102" i="4" s="1"/>
  <c r="S192" i="9" s="1"/>
  <c r="Z85" i="4"/>
  <c r="Z86" i="4"/>
  <c r="AB74" i="4"/>
  <c r="AB102" i="4" s="1"/>
  <c r="AG29" i="11" a="1"/>
  <c r="AF86" i="4"/>
  <c r="AF85" i="4"/>
  <c r="AB85" i="4"/>
  <c r="AB86" i="4"/>
  <c r="AC91" i="4"/>
  <c r="AC90" i="4"/>
  <c r="AE190" i="4"/>
  <c r="X91" i="4"/>
  <c r="X90" i="4"/>
  <c r="U94" i="4"/>
  <c r="U99" i="4" s="1"/>
  <c r="U95" i="4"/>
  <c r="Z82" i="4"/>
  <c r="V23" i="8"/>
  <c r="Z81" i="4"/>
  <c r="X78" i="4"/>
  <c r="U90" i="4"/>
  <c r="U91" i="4"/>
  <c r="V43" i="8"/>
  <c r="AE82" i="4"/>
  <c r="AE81" i="4"/>
  <c r="AB90" i="4"/>
  <c r="AB91" i="4"/>
  <c r="V94" i="4"/>
  <c r="V95" i="4"/>
  <c r="V11" i="8"/>
  <c r="W82" i="4"/>
  <c r="W81" i="4"/>
  <c r="U81" i="4"/>
  <c r="U82" i="4"/>
  <c r="V3" i="8"/>
  <c r="AF91" i="4"/>
  <c r="AF90" i="4"/>
  <c r="V81" i="4"/>
  <c r="V82" i="4"/>
  <c r="V7" i="8"/>
  <c r="AF224" i="4"/>
  <c r="V90" i="4"/>
  <c r="V91" i="4"/>
  <c r="Y91" i="4"/>
  <c r="Y90" i="4"/>
  <c r="X85" i="4"/>
  <c r="X86" i="4"/>
  <c r="AD90" i="4"/>
  <c r="AD91" i="4"/>
  <c r="AD95" i="4"/>
  <c r="AD94" i="4"/>
  <c r="AA95" i="4"/>
  <c r="AA94" i="4"/>
  <c r="Z78" i="4"/>
  <c r="AB82" i="4"/>
  <c r="AB81" i="4"/>
  <c r="V31" i="8"/>
  <c r="V39" i="8"/>
  <c r="AD82" i="4"/>
  <c r="AD81" i="4"/>
  <c r="AA78" i="4"/>
  <c r="AC86" i="4"/>
  <c r="AC85" i="4"/>
  <c r="Y78" i="4"/>
  <c r="Z91" i="4"/>
  <c r="Z90" i="4"/>
  <c r="AA85" i="4"/>
  <c r="AA86" i="4"/>
  <c r="Y86" i="4"/>
  <c r="Y85" i="4"/>
  <c r="Z95" i="4"/>
  <c r="Z94" i="4"/>
  <c r="V86" i="4"/>
  <c r="V85" i="4"/>
  <c r="AE91" i="4"/>
  <c r="AE90" i="4"/>
  <c r="U86" i="4"/>
  <c r="U85" i="4"/>
  <c r="AB94" i="4"/>
  <c r="AB95" i="4"/>
  <c r="AC82" i="4"/>
  <c r="AC81" i="4"/>
  <c r="V35" i="8"/>
  <c r="W94" i="4"/>
  <c r="W95" i="4"/>
  <c r="K52" i="4"/>
  <c r="K53" i="4"/>
  <c r="K127" i="4"/>
  <c r="K33" i="4"/>
  <c r="I62" i="4"/>
  <c r="I63" i="4"/>
  <c r="I42" i="4"/>
  <c r="L37" i="4"/>
  <c r="L56" i="4"/>
  <c r="L57" i="4"/>
  <c r="B63" i="4"/>
  <c r="B42" i="4"/>
  <c r="B62" i="4"/>
  <c r="G72" i="4"/>
  <c r="G73" i="4"/>
  <c r="C45" i="4"/>
  <c r="L72" i="4"/>
  <c r="L73" i="4"/>
  <c r="I40" i="7"/>
  <c r="J66" i="4"/>
  <c r="J67" i="4"/>
  <c r="J46" i="4"/>
  <c r="F38" i="7"/>
  <c r="G37" i="4"/>
  <c r="G56" i="4"/>
  <c r="G57" i="4"/>
  <c r="K62" i="4"/>
  <c r="K63" i="4"/>
  <c r="K42" i="4"/>
  <c r="H56" i="4"/>
  <c r="H57" i="4"/>
  <c r="H37" i="4"/>
  <c r="C49" i="7"/>
  <c r="F76" i="4"/>
  <c r="F77" i="4"/>
  <c r="G48" i="4"/>
  <c r="H33" i="4"/>
  <c r="H127" i="4"/>
  <c r="H52" i="4"/>
  <c r="H53" i="4"/>
  <c r="E77" i="4"/>
  <c r="E76" i="4"/>
  <c r="M49" i="7"/>
  <c r="E45" i="7"/>
  <c r="D46" i="4"/>
  <c r="D66" i="4"/>
  <c r="D67" i="4"/>
  <c r="M52" i="4"/>
  <c r="M127" i="4"/>
  <c r="M53" i="4"/>
  <c r="M33" i="4"/>
  <c r="L43" i="7"/>
  <c r="J35" i="4"/>
  <c r="C37" i="8" s="1"/>
  <c r="J56" i="4"/>
  <c r="J57" i="4"/>
  <c r="J37" i="4"/>
  <c r="H35" i="4"/>
  <c r="C29" i="8" s="1"/>
  <c r="M47" i="7"/>
  <c r="J33" i="4"/>
  <c r="J127" i="4"/>
  <c r="J53" i="4"/>
  <c r="J52" i="4"/>
  <c r="D34" i="7"/>
  <c r="H66" i="4"/>
  <c r="H46" i="4"/>
  <c r="H67" i="4"/>
  <c r="M39" i="4"/>
  <c r="E66" i="4"/>
  <c r="E46" i="4"/>
  <c r="E67" i="4"/>
  <c r="C35" i="7"/>
  <c r="I39" i="7"/>
  <c r="L67" i="4"/>
  <c r="L66" i="4"/>
  <c r="L46" i="4"/>
  <c r="G33" i="7"/>
  <c r="D57" i="4"/>
  <c r="D37" i="4"/>
  <c r="D56" i="4"/>
  <c r="E44" i="4"/>
  <c r="I43" i="7"/>
  <c r="F45" i="4"/>
  <c r="M35" i="7"/>
  <c r="C36" i="7"/>
  <c r="C67" i="4"/>
  <c r="C66" i="4"/>
  <c r="C46" i="4"/>
  <c r="M45" i="4"/>
  <c r="F47" i="7"/>
  <c r="G66" i="4"/>
  <c r="G67" i="4"/>
  <c r="G46" i="4"/>
  <c r="D42" i="4"/>
  <c r="D62" i="4"/>
  <c r="D63" i="4"/>
  <c r="L39" i="4"/>
  <c r="G44" i="7"/>
  <c r="C40" i="4"/>
  <c r="M48" i="4"/>
  <c r="I72" i="4"/>
  <c r="I73" i="4"/>
  <c r="E56" i="4"/>
  <c r="E37" i="4"/>
  <c r="E57" i="4"/>
  <c r="M40" i="4"/>
  <c r="I44" i="4"/>
  <c r="L35" i="7"/>
  <c r="D48" i="4"/>
  <c r="G62" i="4"/>
  <c r="G63" i="4"/>
  <c r="G42" i="4"/>
  <c r="E35" i="7"/>
  <c r="J34" i="7"/>
  <c r="C37" i="7"/>
  <c r="E42" i="4"/>
  <c r="E62" i="4"/>
  <c r="E63" i="4"/>
  <c r="J77" i="4"/>
  <c r="J76" i="4"/>
  <c r="D72" i="7"/>
  <c r="D73" i="7"/>
  <c r="H72" i="4"/>
  <c r="H73" i="4"/>
  <c r="C52" i="4"/>
  <c r="C127" i="4"/>
  <c r="C53" i="4"/>
  <c r="C33" i="4"/>
  <c r="L37" i="7"/>
  <c r="F42" i="4"/>
  <c r="F63" i="4"/>
  <c r="F62" i="4"/>
  <c r="C45" i="7"/>
  <c r="E53" i="7"/>
  <c r="E52" i="7"/>
  <c r="E33" i="7"/>
  <c r="J44" i="4"/>
  <c r="J72" i="4"/>
  <c r="J73" i="4"/>
  <c r="D52" i="7"/>
  <c r="D53" i="7"/>
  <c r="D33" i="7"/>
  <c r="C49" i="4"/>
  <c r="I37" i="7"/>
  <c r="G48" i="7"/>
  <c r="D35" i="4"/>
  <c r="C13" i="8" s="1"/>
  <c r="I48" i="7"/>
  <c r="F33" i="7"/>
  <c r="D46" i="7"/>
  <c r="B77" i="4"/>
  <c r="B76" i="4"/>
  <c r="D40" i="4"/>
  <c r="L47" i="4"/>
  <c r="L33" i="7"/>
  <c r="M33" i="7"/>
  <c r="J47" i="4"/>
  <c r="L43" i="4"/>
  <c r="H38" i="4"/>
  <c r="J37" i="7"/>
  <c r="G76" i="4"/>
  <c r="G77" i="4"/>
  <c r="K76" i="4"/>
  <c r="K77" i="4"/>
  <c r="M47" i="4"/>
  <c r="C48" i="7"/>
  <c r="G35" i="7"/>
  <c r="I67" i="4"/>
  <c r="I46" i="4"/>
  <c r="I66" i="4"/>
  <c r="C72" i="7"/>
  <c r="C73" i="7"/>
  <c r="E46" i="7"/>
  <c r="E39" i="4"/>
  <c r="L44" i="4"/>
  <c r="K38" i="7"/>
  <c r="J39" i="7"/>
  <c r="B53" i="7"/>
  <c r="B52" i="7"/>
  <c r="B33" i="7"/>
  <c r="G52" i="4"/>
  <c r="G53" i="4"/>
  <c r="G127" i="4"/>
  <c r="G33" i="4"/>
  <c r="F39" i="4"/>
  <c r="H43" i="7"/>
  <c r="I43" i="4"/>
  <c r="M35" i="4"/>
  <c r="C49" i="8" s="1"/>
  <c r="C36" i="4"/>
  <c r="C10" i="8" s="1"/>
  <c r="E72" i="7"/>
  <c r="E73" i="7"/>
  <c r="L34" i="7"/>
  <c r="H47" i="4"/>
  <c r="K34" i="4"/>
  <c r="C40" i="8" s="1"/>
  <c r="J40" i="7"/>
  <c r="H44" i="7"/>
  <c r="J42" i="4"/>
  <c r="J63" i="4"/>
  <c r="J62" i="4"/>
  <c r="C39" i="7"/>
  <c r="H36" i="7"/>
  <c r="J45" i="7"/>
  <c r="G39" i="7"/>
  <c r="M40" i="7"/>
  <c r="B39" i="4"/>
  <c r="L35" i="4"/>
  <c r="C45" i="8" s="1"/>
  <c r="D48" i="7"/>
  <c r="F72" i="4"/>
  <c r="F73" i="4"/>
  <c r="B46" i="7"/>
  <c r="C57" i="4"/>
  <c r="C56" i="4"/>
  <c r="C37" i="4"/>
  <c r="M72" i="4"/>
  <c r="M73" i="4"/>
  <c r="D72" i="4"/>
  <c r="D73" i="4"/>
  <c r="H76" i="4"/>
  <c r="H77" i="4"/>
  <c r="B37" i="7"/>
  <c r="F48" i="4"/>
  <c r="M42" i="7"/>
  <c r="E127" i="4"/>
  <c r="E53" i="4"/>
  <c r="E33" i="4"/>
  <c r="E52" i="4"/>
  <c r="J38" i="4"/>
  <c r="J46" i="7"/>
  <c r="H40" i="7"/>
  <c r="K37" i="7"/>
  <c r="H37" i="7"/>
  <c r="B73" i="7"/>
  <c r="B72" i="7"/>
  <c r="F33" i="4"/>
  <c r="F52" i="4"/>
  <c r="F127" i="4"/>
  <c r="F53" i="4"/>
  <c r="H39" i="4"/>
  <c r="D40" i="7"/>
  <c r="C76" i="4"/>
  <c r="C77" i="4"/>
  <c r="H35" i="7"/>
  <c r="J33" i="7"/>
  <c r="K73" i="4"/>
  <c r="K72" i="4"/>
  <c r="C48" i="4"/>
  <c r="E49" i="4"/>
  <c r="D34" i="4"/>
  <c r="C12" i="8" s="1"/>
  <c r="F56" i="4"/>
  <c r="F57" i="4"/>
  <c r="F37" i="4"/>
  <c r="I46" i="7"/>
  <c r="H42" i="7"/>
  <c r="C72" i="4"/>
  <c r="C73" i="4"/>
  <c r="C35" i="4"/>
  <c r="C9" i="8" s="1"/>
  <c r="D44" i="7"/>
  <c r="B48" i="4"/>
  <c r="I39" i="4"/>
  <c r="L46" i="7"/>
  <c r="B53" i="4"/>
  <c r="B52" i="4"/>
  <c r="B33" i="4"/>
  <c r="D37" i="7"/>
  <c r="E44" i="7"/>
  <c r="F39" i="7"/>
  <c r="H43" i="4"/>
  <c r="F45" i="7"/>
  <c r="F49" i="7"/>
  <c r="L42" i="4"/>
  <c r="L62" i="4"/>
  <c r="L63" i="4"/>
  <c r="L34" i="4"/>
  <c r="C44" i="8" s="1"/>
  <c r="H47" i="7"/>
  <c r="F47" i="4"/>
  <c r="G46" i="7"/>
  <c r="J40" i="4"/>
  <c r="K46" i="4"/>
  <c r="K67" i="4"/>
  <c r="K66" i="4"/>
  <c r="C39" i="4"/>
  <c r="G44" i="4"/>
  <c r="H36" i="4"/>
  <c r="C30" i="8" s="1"/>
  <c r="F35" i="4"/>
  <c r="C21" i="8" s="1"/>
  <c r="D43" i="7"/>
  <c r="C40" i="7"/>
  <c r="F46" i="7"/>
  <c r="I42" i="7"/>
  <c r="C42" i="4"/>
  <c r="C62" i="4"/>
  <c r="C63" i="4"/>
  <c r="E37" i="7"/>
  <c r="E48" i="7"/>
  <c r="E36" i="7"/>
  <c r="L77" i="4"/>
  <c r="L76" i="4"/>
  <c r="B66" i="4"/>
  <c r="B46" i="4"/>
  <c r="B67" i="4"/>
  <c r="E62" i="7"/>
  <c r="E63" i="7"/>
  <c r="E42" i="7"/>
  <c r="M67" i="4"/>
  <c r="M46" i="4"/>
  <c r="M66" i="4"/>
  <c r="I77" i="4"/>
  <c r="I76" i="4"/>
  <c r="C33" i="7"/>
  <c r="C53" i="7"/>
  <c r="C52" i="7"/>
  <c r="B62" i="7"/>
  <c r="B63" i="7"/>
  <c r="B42" i="7"/>
  <c r="F42" i="7"/>
  <c r="B57" i="4"/>
  <c r="B56" i="4"/>
  <c r="B37" i="4"/>
  <c r="F48" i="7"/>
  <c r="M42" i="4"/>
  <c r="M62" i="4"/>
  <c r="M63" i="4"/>
  <c r="J44" i="7"/>
  <c r="M56" i="4"/>
  <c r="M57" i="4"/>
  <c r="M37" i="4"/>
  <c r="F38" i="4"/>
  <c r="K56" i="4"/>
  <c r="K37" i="4"/>
  <c r="K57" i="4"/>
  <c r="D127" i="4"/>
  <c r="D53" i="4"/>
  <c r="D52" i="4"/>
  <c r="D33" i="4"/>
  <c r="I56" i="4"/>
  <c r="I37" i="4"/>
  <c r="I57" i="4"/>
  <c r="H33" i="7"/>
  <c r="I127" i="4"/>
  <c r="I53" i="4"/>
  <c r="I33" i="4"/>
  <c r="I52" i="4"/>
  <c r="D35" i="7"/>
  <c r="M49" i="4"/>
  <c r="I48" i="4"/>
  <c r="E45" i="4"/>
  <c r="B72" i="4"/>
  <c r="B73" i="4"/>
  <c r="K39" i="7"/>
  <c r="H39" i="7"/>
  <c r="L47" i="7"/>
  <c r="L33" i="4"/>
  <c r="L53" i="4"/>
  <c r="L52" i="4"/>
  <c r="L127" i="4"/>
  <c r="J47" i="7"/>
  <c r="J35" i="7"/>
  <c r="E49" i="7"/>
  <c r="G35" i="4"/>
  <c r="C25" i="8" s="1"/>
  <c r="H46" i="7"/>
  <c r="M39" i="7"/>
  <c r="F37" i="7"/>
  <c r="H42" i="4"/>
  <c r="H63" i="4"/>
  <c r="H62" i="4"/>
  <c r="E39" i="7"/>
  <c r="B48" i="7"/>
  <c r="L44" i="7"/>
  <c r="J39" i="4"/>
  <c r="F49" i="4"/>
  <c r="C46" i="7"/>
  <c r="E72" i="4"/>
  <c r="E73" i="4"/>
  <c r="M45" i="7"/>
  <c r="M77" i="4"/>
  <c r="M76" i="4"/>
  <c r="K34" i="7"/>
  <c r="H44" i="4"/>
  <c r="K46" i="7"/>
  <c r="J42" i="7"/>
  <c r="D62" i="7"/>
  <c r="D63" i="7"/>
  <c r="D42" i="7"/>
  <c r="L39" i="7"/>
  <c r="J45" i="4"/>
  <c r="F35" i="7"/>
  <c r="D43" i="4"/>
  <c r="M48" i="7"/>
  <c r="F46" i="4"/>
  <c r="F66" i="4"/>
  <c r="F67" i="4"/>
  <c r="G39" i="4"/>
  <c r="C63" i="7"/>
  <c r="C42" i="7"/>
  <c r="C62" i="7"/>
  <c r="E48" i="4"/>
  <c r="B39" i="7"/>
  <c r="I44" i="7"/>
  <c r="C34" i="7"/>
  <c r="E36" i="4"/>
  <c r="C18" i="8" s="1"/>
  <c r="G42" i="7"/>
  <c r="D76" i="4"/>
  <c r="D77" i="4"/>
  <c r="E35" i="4"/>
  <c r="C17" i="8" s="1"/>
  <c r="CV81" i="4"/>
  <c r="CV82" i="4"/>
  <c r="CT15" i="8"/>
  <c r="CV204" i="4"/>
  <c r="CZ91" i="4"/>
  <c r="CZ90" i="4"/>
  <c r="CD95" i="4"/>
  <c r="CD94" i="4"/>
  <c r="CC90" i="4"/>
  <c r="CC91" i="4"/>
  <c r="CU94" i="4"/>
  <c r="CU95" i="4"/>
  <c r="CY81" i="4"/>
  <c r="CT27" i="8"/>
  <c r="CY82" i="4"/>
  <c r="CX95" i="4"/>
  <c r="CX94" i="4"/>
  <c r="CD86" i="4"/>
  <c r="CD85" i="4"/>
  <c r="CW85" i="4"/>
  <c r="CW86" i="4"/>
  <c r="CF81" i="4"/>
  <c r="CF82" i="4"/>
  <c r="CA27" i="8"/>
  <c r="CV85" i="4"/>
  <c r="CV86" i="4"/>
  <c r="CG81" i="4"/>
  <c r="CG82" i="4"/>
  <c r="CA31" i="8"/>
  <c r="CB95" i="4"/>
  <c r="CB94" i="4"/>
  <c r="CW82" i="4"/>
  <c r="CT19" i="8"/>
  <c r="CW81" i="4"/>
  <c r="CU85" i="4"/>
  <c r="CU86" i="4"/>
  <c r="CU91" i="4"/>
  <c r="CU90" i="4"/>
  <c r="CH86" i="4"/>
  <c r="CH85" i="4"/>
  <c r="DB90" i="4"/>
  <c r="DB91" i="4"/>
  <c r="CT81" i="4"/>
  <c r="CT82" i="4"/>
  <c r="CT7" i="8"/>
  <c r="DB86" i="4"/>
  <c r="DB85" i="4"/>
  <c r="CG85" i="4"/>
  <c r="CG86" i="4"/>
  <c r="CD82" i="4"/>
  <c r="CA19" i="8"/>
  <c r="CD81" i="4"/>
  <c r="CJ95" i="4"/>
  <c r="CJ94" i="4"/>
  <c r="DD95" i="4"/>
  <c r="DD94" i="4"/>
  <c r="CK90" i="4"/>
  <c r="CK91" i="4"/>
  <c r="DA94" i="4"/>
  <c r="DA95" i="4"/>
  <c r="DD91" i="4"/>
  <c r="DD90" i="4"/>
  <c r="DD228" i="4"/>
  <c r="CD90" i="4"/>
  <c r="CD91" i="4"/>
  <c r="CJ85" i="4"/>
  <c r="CJ86" i="4"/>
  <c r="DC85" i="4"/>
  <c r="DC86" i="4"/>
  <c r="CW190" i="4"/>
  <c r="CW228" i="4"/>
  <c r="CW172" i="4"/>
  <c r="CW213" i="4"/>
  <c r="CW134" i="4"/>
  <c r="CG94" i="4"/>
  <c r="CG95" i="4"/>
  <c r="CB74" i="4"/>
  <c r="CB102" i="4" s="1"/>
  <c r="CY91" i="4"/>
  <c r="CY90" i="4"/>
  <c r="DB94" i="4"/>
  <c r="DB95" i="4"/>
  <c r="CT90" i="4"/>
  <c r="CT91" i="4"/>
  <c r="DC134" i="4"/>
  <c r="DC172" i="4"/>
  <c r="DC228" i="4"/>
  <c r="DC190" i="4"/>
  <c r="DC213" i="4"/>
  <c r="CI78" i="4"/>
  <c r="CU81" i="4"/>
  <c r="CT11" i="8"/>
  <c r="CU82" i="4"/>
  <c r="CK81" i="4"/>
  <c r="CK82" i="4"/>
  <c r="CA47" i="8"/>
  <c r="CH94" i="4"/>
  <c r="CH95" i="4"/>
  <c r="CG78" i="4"/>
  <c r="DD74" i="4"/>
  <c r="DD102" i="4" s="1"/>
  <c r="T196" i="9" s="1"/>
  <c r="CH82" i="4"/>
  <c r="CA35" i="8"/>
  <c r="CH81" i="4"/>
  <c r="DC74" i="4"/>
  <c r="DC102" i="4" s="1"/>
  <c r="S196" i="9" s="1"/>
  <c r="CI204" i="4"/>
  <c r="CI224" i="4"/>
  <c r="CH190" i="4"/>
  <c r="CH228" i="4"/>
  <c r="DB82" i="4"/>
  <c r="DB81" i="4"/>
  <c r="CT39" i="8"/>
  <c r="CS95" i="4"/>
  <c r="CS94" i="4"/>
  <c r="CS99" i="4" s="1"/>
  <c r="CJ82" i="4"/>
  <c r="CA43" i="8"/>
  <c r="CJ81" i="4"/>
  <c r="DD81" i="4"/>
  <c r="DD82" i="4"/>
  <c r="CT47" i="8"/>
  <c r="CX86" i="4"/>
  <c r="CX85" i="4"/>
  <c r="CA95" i="4"/>
  <c r="CA94" i="4"/>
  <c r="CE81" i="4"/>
  <c r="CE82" i="4"/>
  <c r="CA23" i="8"/>
  <c r="CB90" i="4"/>
  <c r="CB91" i="4"/>
  <c r="CY74" i="4"/>
  <c r="CY102" i="4" s="1"/>
  <c r="CZ85" i="4"/>
  <c r="CZ86" i="4"/>
  <c r="DC91" i="4"/>
  <c r="DC90" i="4"/>
  <c r="CG74" i="4"/>
  <c r="CG102" i="4" s="1"/>
  <c r="CF78" i="4"/>
  <c r="CC85" i="4"/>
  <c r="CC86" i="4"/>
  <c r="CV95" i="4"/>
  <c r="CV94" i="4"/>
  <c r="CX82" i="4"/>
  <c r="CX81" i="4"/>
  <c r="CT23" i="8"/>
  <c r="CI82" i="4"/>
  <c r="CA39" i="8"/>
  <c r="CI81" i="4"/>
  <c r="CA11" i="8"/>
  <c r="CB82" i="4"/>
  <c r="CB81" i="4"/>
  <c r="DB213" i="4"/>
  <c r="DB134" i="4"/>
  <c r="DB190" i="4"/>
  <c r="DB172" i="4"/>
  <c r="DB228" i="4"/>
  <c r="CT94" i="4"/>
  <c r="CT95" i="4"/>
  <c r="CK74" i="4"/>
  <c r="CK102" i="4" s="1"/>
  <c r="T195" i="9" s="1"/>
  <c r="DA91" i="4"/>
  <c r="DA90" i="4"/>
  <c r="CS90" i="4"/>
  <c r="CS91" i="4"/>
  <c r="CE91" i="4"/>
  <c r="CE90" i="4"/>
  <c r="CK85" i="4"/>
  <c r="CK86" i="4"/>
  <c r="CV91" i="4"/>
  <c r="CV90" i="4"/>
  <c r="CV213" i="4"/>
  <c r="CV228" i="4"/>
  <c r="CV172" i="4"/>
  <c r="CV134" i="4"/>
  <c r="CV190" i="4"/>
  <c r="CA7" i="8"/>
  <c r="CA82" i="4"/>
  <c r="CA81" i="4"/>
  <c r="CD78" i="4"/>
  <c r="CF95" i="4"/>
  <c r="CF94" i="4"/>
  <c r="CX90" i="4"/>
  <c r="CX91" i="4"/>
  <c r="CH90" i="4"/>
  <c r="CH91" i="4"/>
  <c r="CI91" i="4"/>
  <c r="CI90" i="4"/>
  <c r="CE94" i="4"/>
  <c r="CE95" i="4"/>
  <c r="CC74" i="4"/>
  <c r="CC102" i="4" s="1"/>
  <c r="DA82" i="4"/>
  <c r="CT35" i="8"/>
  <c r="DA81" i="4"/>
  <c r="CA91" i="4"/>
  <c r="CA90" i="4"/>
  <c r="CF85" i="4"/>
  <c r="CF86" i="4"/>
  <c r="CY94" i="4"/>
  <c r="CY95" i="4"/>
  <c r="CX224" i="4"/>
  <c r="CX204" i="4"/>
  <c r="CY85" i="4"/>
  <c r="CY86" i="4"/>
  <c r="DA85" i="4"/>
  <c r="DA86" i="4"/>
  <c r="CF91" i="4"/>
  <c r="CF90" i="4"/>
  <c r="CU224" i="4"/>
  <c r="CU204" i="4"/>
  <c r="DC94" i="4"/>
  <c r="DC95" i="4"/>
  <c r="CE85" i="4"/>
  <c r="CE86" i="4"/>
  <c r="CC81" i="4"/>
  <c r="CC82" i="4"/>
  <c r="CA15" i="8"/>
  <c r="BZ82" i="4"/>
  <c r="BZ81" i="4"/>
  <c r="CA3" i="8"/>
  <c r="CS81" i="4"/>
  <c r="CS82" i="4"/>
  <c r="CT3" i="8"/>
  <c r="CE74" i="4"/>
  <c r="CE102" i="4" s="1"/>
  <c r="CW91" i="4"/>
  <c r="CW90" i="4"/>
  <c r="CU172" i="4"/>
  <c r="CU228" i="4"/>
  <c r="DF228" i="4" s="1"/>
  <c r="CU190" i="4"/>
  <c r="CU134" i="4"/>
  <c r="CU213" i="4"/>
  <c r="CZ81" i="4"/>
  <c r="CZ82" i="4"/>
  <c r="CT31" i="8"/>
  <c r="CX213" i="4"/>
  <c r="CX134" i="4"/>
  <c r="CX190" i="4"/>
  <c r="CX228" i="4"/>
  <c r="CX172" i="4"/>
  <c r="BZ94" i="4"/>
  <c r="BZ99" i="4" s="1"/>
  <c r="BZ95" i="4"/>
  <c r="CC94" i="4"/>
  <c r="CC95" i="4"/>
  <c r="DD85" i="4"/>
  <c r="DD86" i="4"/>
  <c r="CB78" i="4"/>
  <c r="DA74" i="4"/>
  <c r="DA102" i="4" s="1"/>
  <c r="CW94" i="4"/>
  <c r="CW95" i="4"/>
  <c r="CK78" i="4"/>
  <c r="CW74" i="4"/>
  <c r="CW102" i="4" s="1"/>
  <c r="CH74" i="4"/>
  <c r="CH102" i="4" s="1"/>
  <c r="CI85" i="4"/>
  <c r="CI86" i="4"/>
  <c r="CE78" i="4"/>
  <c r="BZ91" i="4"/>
  <c r="BZ90" i="4"/>
  <c r="CF74" i="4"/>
  <c r="CF102" i="4" s="1"/>
  <c r="CJ91" i="4"/>
  <c r="CJ90" i="4"/>
  <c r="CC78" i="4"/>
  <c r="AG43" i="11" a="1"/>
  <c r="CB85" i="4"/>
  <c r="CB86" i="4"/>
  <c r="CZ74" i="4"/>
  <c r="CZ102" i="4" s="1"/>
  <c r="CT86" i="4"/>
  <c r="CT85" i="4"/>
  <c r="CZ95" i="4"/>
  <c r="CZ94" i="4"/>
  <c r="CG90" i="4"/>
  <c r="CG91" i="4"/>
  <c r="BZ86" i="4"/>
  <c r="BZ85" i="4"/>
  <c r="DB74" i="4"/>
  <c r="DB102" i="4" s="1"/>
  <c r="R196" i="9" s="1"/>
  <c r="DA78" i="4"/>
  <c r="CS85" i="4"/>
  <c r="CS86" i="4"/>
  <c r="CK94" i="4"/>
  <c r="CK95" i="4"/>
  <c r="DC81" i="4"/>
  <c r="CT43" i="8"/>
  <c r="DC82" i="4"/>
  <c r="CZ78" i="4"/>
  <c r="CD74" i="4"/>
  <c r="CD102" i="4" s="1"/>
  <c r="CJ78" i="4"/>
  <c r="CI94" i="4"/>
  <c r="CI95" i="4"/>
  <c r="CA85" i="4"/>
  <c r="CA86" i="4"/>
  <c r="CJ74" i="4"/>
  <c r="CJ102" i="4" s="1"/>
  <c r="S195" i="9" s="1"/>
  <c r="CY213" i="4" l="1"/>
  <c r="AX224" i="4"/>
  <c r="AP224" i="4"/>
  <c r="CY134" i="4"/>
  <c r="AX204" i="4"/>
  <c r="AP204" i="4"/>
  <c r="AM43" i="11"/>
  <c r="AM45" i="11"/>
  <c r="CV224" i="4"/>
  <c r="BM224" i="4"/>
  <c r="AF204" i="4"/>
  <c r="U192" i="9"/>
  <c r="U193" i="9"/>
  <c r="Y192" i="9"/>
  <c r="V192" i="9"/>
  <c r="Y193" i="9"/>
  <c r="AE213" i="4"/>
  <c r="AA204" i="4"/>
  <c r="AB205" i="4" s="1"/>
  <c r="AE228" i="4"/>
  <c r="AE224" i="4"/>
  <c r="CY228" i="4"/>
  <c r="CH213" i="4"/>
  <c r="CH134" i="4"/>
  <c r="DD134" i="4"/>
  <c r="AM46" i="11"/>
  <c r="AM53" i="11"/>
  <c r="AM48" i="11"/>
  <c r="CY190" i="4"/>
  <c r="CX191" i="4" s="1"/>
  <c r="CX195" i="4" s="1"/>
  <c r="DD190" i="4"/>
  <c r="DD213" i="4"/>
  <c r="DD215" i="4" s="1"/>
  <c r="DD216" i="4" s="1"/>
  <c r="AM47" i="11"/>
  <c r="AM50" i="11"/>
  <c r="AM52" i="11"/>
  <c r="AM51" i="11"/>
  <c r="AM49" i="11"/>
  <c r="BJ224" i="4"/>
  <c r="BJ204" i="4"/>
  <c r="R194" i="9"/>
  <c r="R193" i="9"/>
  <c r="T193" i="9"/>
  <c r="T192" i="9"/>
  <c r="BR204" i="4"/>
  <c r="BM204" i="4"/>
  <c r="BN205" i="4" s="1"/>
  <c r="BL204" i="4"/>
  <c r="BM205" i="4" s="1"/>
  <c r="BI224" i="4"/>
  <c r="AP172" i="4"/>
  <c r="AP173" i="4" s="1"/>
  <c r="AP174" i="4" s="1"/>
  <c r="BL224" i="4"/>
  <c r="BR224" i="4"/>
  <c r="W190" i="4"/>
  <c r="W191" i="4" s="1"/>
  <c r="W193" i="4" s="1"/>
  <c r="BI204" i="4"/>
  <c r="BJ205" i="4" s="1"/>
  <c r="AE3" i="11" a="1"/>
  <c r="AE6" i="11" s="1"/>
  <c r="AF6" i="11" s="1"/>
  <c r="BK102" i="4"/>
  <c r="S194" i="9" s="1"/>
  <c r="BN204" i="4"/>
  <c r="BN102" i="4"/>
  <c r="V194" i="9" s="1"/>
  <c r="AP134" i="4"/>
  <c r="BA134" i="4" s="1"/>
  <c r="Z204" i="4"/>
  <c r="AA205" i="4" s="1"/>
  <c r="AE204" i="4"/>
  <c r="AA224" i="4"/>
  <c r="AE172" i="4"/>
  <c r="AC172" i="4"/>
  <c r="W224" i="4"/>
  <c r="W204" i="4"/>
  <c r="W206" i="4" s="1"/>
  <c r="W207" i="4" s="1"/>
  <c r="X208" i="4" s="1"/>
  <c r="AY224" i="4"/>
  <c r="AY204" i="4"/>
  <c r="AW224" i="4"/>
  <c r="AT224" i="4"/>
  <c r="AP213" i="4"/>
  <c r="AQ214" i="4" s="1"/>
  <c r="AP228" i="4"/>
  <c r="BA228" i="4" s="1"/>
  <c r="AQ213" i="4"/>
  <c r="AQ215" i="4" s="1"/>
  <c r="AQ216" i="4" s="1"/>
  <c r="AR217" i="4" s="1"/>
  <c r="AD190" i="4"/>
  <c r="AD191" i="4" s="1"/>
  <c r="AD195" i="4" s="1"/>
  <c r="AC224" i="4"/>
  <c r="AD172" i="4"/>
  <c r="AC204" i="4"/>
  <c r="AD205" i="4" s="1"/>
  <c r="W213" i="4"/>
  <c r="X214" i="4" s="1"/>
  <c r="AD134" i="4"/>
  <c r="W172" i="4"/>
  <c r="W173" i="4" s="1"/>
  <c r="W175" i="4" s="1"/>
  <c r="W134" i="4"/>
  <c r="AG134" i="4" s="1"/>
  <c r="AC228" i="4"/>
  <c r="AC190" i="4"/>
  <c r="AT204" i="4"/>
  <c r="AU205" i="4" s="1"/>
  <c r="AW204" i="4"/>
  <c r="AX205" i="4" s="1"/>
  <c r="AX206" i="4" s="1"/>
  <c r="AX207" i="4" s="1"/>
  <c r="AY208" i="4" s="1"/>
  <c r="AQ228" i="4"/>
  <c r="AQ172" i="4"/>
  <c r="I78" i="4"/>
  <c r="I172" i="4" s="1"/>
  <c r="AD204" i="4"/>
  <c r="AE205" i="4" s="1"/>
  <c r="AD224" i="4"/>
  <c r="Z224" i="4"/>
  <c r="P190" i="9"/>
  <c r="Q193" i="9"/>
  <c r="Q194" i="9"/>
  <c r="Q195" i="9"/>
  <c r="Q192" i="9"/>
  <c r="Q196" i="9"/>
  <c r="AQ190" i="4"/>
  <c r="AQ224" i="4"/>
  <c r="AW134" i="4"/>
  <c r="AQ204" i="4"/>
  <c r="AR205" i="4" s="1"/>
  <c r="AF190" i="4"/>
  <c r="AF191" i="4" s="1"/>
  <c r="AF193" i="4" s="1"/>
  <c r="AF172" i="4"/>
  <c r="AF173" i="4" s="1"/>
  <c r="AF174" i="4" s="1"/>
  <c r="D78" i="4"/>
  <c r="D190" i="4" s="1"/>
  <c r="M78" i="4"/>
  <c r="M134" i="4" s="1"/>
  <c r="E74" i="4"/>
  <c r="E102" i="4" s="1"/>
  <c r="R191" i="9" s="1"/>
  <c r="L78" i="4"/>
  <c r="L172" i="4" s="1"/>
  <c r="AW213" i="4"/>
  <c r="AW215" i="4" s="1"/>
  <c r="AW216" i="4" s="1"/>
  <c r="AX217" i="4" s="1"/>
  <c r="AW228" i="4"/>
  <c r="AW190" i="4"/>
  <c r="AF213" i="4"/>
  <c r="AF215" i="4" s="1"/>
  <c r="AF216" i="4" s="1"/>
  <c r="AF228" i="4"/>
  <c r="V98" i="4"/>
  <c r="E53" i="9" s="1"/>
  <c r="F53" i="9" s="1"/>
  <c r="O3" i="11" a="1"/>
  <c r="O8" i="11" s="1"/>
  <c r="P8" i="11" s="1"/>
  <c r="V99" i="4"/>
  <c r="K74" i="4"/>
  <c r="K102" i="4" s="1"/>
  <c r="X191" i="9" s="1"/>
  <c r="AU3" i="11" a="1"/>
  <c r="AU9" i="11" s="1"/>
  <c r="AV9" i="11" s="1"/>
  <c r="CT98" i="4"/>
  <c r="E173" i="9" s="1"/>
  <c r="F173" i="9" s="1"/>
  <c r="CA99" i="4"/>
  <c r="BJ118" i="4"/>
  <c r="BM118" i="4"/>
  <c r="BK118" i="4"/>
  <c r="BK181" i="4" s="1"/>
  <c r="BG98" i="4"/>
  <c r="BP118" i="4"/>
  <c r="BP181" i="4" s="1"/>
  <c r="BN118" i="4"/>
  <c r="BQ118" i="4"/>
  <c r="BO118" i="4"/>
  <c r="BO139" i="4" s="1"/>
  <c r="BR118" i="4"/>
  <c r="BR139" i="4" s="1"/>
  <c r="BL118" i="4"/>
  <c r="BL181" i="4" s="1"/>
  <c r="BI118" i="4"/>
  <c r="BI181" i="4" s="1"/>
  <c r="BQ213" i="4"/>
  <c r="BQ190" i="4"/>
  <c r="BQ172" i="4"/>
  <c r="BQ228" i="4"/>
  <c r="BQ134" i="4"/>
  <c r="BM190" i="4"/>
  <c r="BM213" i="4"/>
  <c r="BM134" i="4"/>
  <c r="BM228" i="4"/>
  <c r="BM172" i="4"/>
  <c r="BJ213" i="4"/>
  <c r="BJ134" i="4"/>
  <c r="BJ172" i="4"/>
  <c r="BJ228" i="4"/>
  <c r="BJ190" i="4"/>
  <c r="BO204" i="4"/>
  <c r="BO224" i="4"/>
  <c r="AC3" i="11" a="1"/>
  <c r="BP204" i="4"/>
  <c r="BP224" i="4"/>
  <c r="BK134" i="4"/>
  <c r="BK228" i="4"/>
  <c r="BK190" i="4"/>
  <c r="BK172" i="4"/>
  <c r="BK213" i="4"/>
  <c r="BN190" i="4"/>
  <c r="BN172" i="4"/>
  <c r="BN213" i="4"/>
  <c r="BN134" i="4"/>
  <c r="BN228" i="4"/>
  <c r="BR190" i="4"/>
  <c r="BR172" i="4"/>
  <c r="BR228" i="4"/>
  <c r="BR134" i="4"/>
  <c r="BR213" i="4"/>
  <c r="BR215" i="4" s="1"/>
  <c r="BR216" i="4" s="1"/>
  <c r="AB3" i="11" a="1"/>
  <c r="BP172" i="4"/>
  <c r="BP190" i="4"/>
  <c r="BP134" i="4"/>
  <c r="BP228" i="4"/>
  <c r="BP213" i="4"/>
  <c r="BH99" i="4"/>
  <c r="BR205" i="4"/>
  <c r="BH98" i="4"/>
  <c r="E113" i="9" s="1"/>
  <c r="F113" i="9" s="1"/>
  <c r="BK205" i="4"/>
  <c r="BI190" i="4"/>
  <c r="BI213" i="4"/>
  <c r="BI134" i="4"/>
  <c r="BI228" i="4"/>
  <c r="BT228" i="4" s="1"/>
  <c r="BI172" i="4"/>
  <c r="BO205" i="4"/>
  <c r="BL134" i="4"/>
  <c r="BL190" i="4"/>
  <c r="BL228" i="4"/>
  <c r="BL172" i="4"/>
  <c r="BL213" i="4"/>
  <c r="BO134" i="4"/>
  <c r="BO228" i="4"/>
  <c r="BO213" i="4"/>
  <c r="BO172" i="4"/>
  <c r="BO190" i="4"/>
  <c r="BK204" i="4"/>
  <c r="BK224" i="4"/>
  <c r="AA45" i="11"/>
  <c r="AA43" i="11"/>
  <c r="AA50" i="11"/>
  <c r="AA47" i="11"/>
  <c r="AA44" i="11"/>
  <c r="AA49" i="11"/>
  <c r="AA51" i="11"/>
  <c r="AA48" i="11"/>
  <c r="AA53" i="11"/>
  <c r="AA46" i="11"/>
  <c r="AA52" i="11"/>
  <c r="BL109" i="4"/>
  <c r="BL130" i="4" s="1"/>
  <c r="BJ109" i="4"/>
  <c r="BO109" i="4"/>
  <c r="BO163" i="4" s="1"/>
  <c r="BI109" i="4"/>
  <c r="BI163" i="4" s="1"/>
  <c r="BP109" i="4"/>
  <c r="BP163" i="4" s="1"/>
  <c r="BN109" i="4"/>
  <c r="BN163" i="4" s="1"/>
  <c r="BM109" i="4"/>
  <c r="BK109" i="4"/>
  <c r="BK163" i="4" s="1"/>
  <c r="BR109" i="4"/>
  <c r="BR163" i="4" s="1"/>
  <c r="BQ109" i="4"/>
  <c r="AX213" i="4"/>
  <c r="AX228" i="4"/>
  <c r="AX134" i="4"/>
  <c r="AX172" i="4"/>
  <c r="AX190" i="4"/>
  <c r="AU204" i="4"/>
  <c r="AU224" i="4"/>
  <c r="AV213" i="4"/>
  <c r="AV228" i="4"/>
  <c r="AV134" i="4"/>
  <c r="AV172" i="4"/>
  <c r="AV190" i="4"/>
  <c r="AY173" i="4"/>
  <c r="AY176" i="4" s="1"/>
  <c r="AM38" i="11"/>
  <c r="AM32" i="11"/>
  <c r="AM37" i="11"/>
  <c r="AM29" i="11"/>
  <c r="AM31" i="11"/>
  <c r="AM33" i="11"/>
  <c r="AM34" i="11"/>
  <c r="AM30" i="11"/>
  <c r="AM35" i="11"/>
  <c r="AM36" i="11"/>
  <c r="AM39" i="11"/>
  <c r="AR204" i="4"/>
  <c r="AR224" i="4"/>
  <c r="AU213" i="4"/>
  <c r="AU172" i="4"/>
  <c r="AU228" i="4"/>
  <c r="AU134" i="4"/>
  <c r="AU190" i="4"/>
  <c r="AS118" i="4"/>
  <c r="AQ118" i="4"/>
  <c r="AP118" i="4"/>
  <c r="AT118" i="4"/>
  <c r="AU118" i="4"/>
  <c r="AU139" i="4" s="1"/>
  <c r="AY118" i="4"/>
  <c r="AR118" i="4"/>
  <c r="AR181" i="4" s="1"/>
  <c r="AW118" i="4"/>
  <c r="AV118" i="4"/>
  <c r="AV181" i="4" s="1"/>
  <c r="AN98" i="4"/>
  <c r="AX118" i="4"/>
  <c r="AT190" i="4"/>
  <c r="AT134" i="4"/>
  <c r="AT213" i="4"/>
  <c r="AT172" i="4"/>
  <c r="AT228" i="4"/>
  <c r="AT205" i="4"/>
  <c r="AY205" i="4"/>
  <c r="W3" i="11" a="1"/>
  <c r="AS190" i="4"/>
  <c r="AS213" i="4"/>
  <c r="AS172" i="4"/>
  <c r="AS134" i="4"/>
  <c r="AS228" i="4"/>
  <c r="AP191" i="4"/>
  <c r="AP195" i="4" s="1"/>
  <c r="AQ205" i="4"/>
  <c r="AP206" i="4"/>
  <c r="AP207" i="4" s="1"/>
  <c r="AQ208" i="4" s="1"/>
  <c r="AO98" i="4"/>
  <c r="E83" i="9" s="1"/>
  <c r="F83" i="9" s="1"/>
  <c r="AV204" i="4"/>
  <c r="AV224" i="4"/>
  <c r="AO99" i="4"/>
  <c r="T3" i="11" a="1"/>
  <c r="AY191" i="4"/>
  <c r="AY194" i="4" s="1"/>
  <c r="AR190" i="4"/>
  <c r="AR213" i="4"/>
  <c r="AR228" i="4"/>
  <c r="AR172" i="4"/>
  <c r="AR134" i="4"/>
  <c r="T15" i="11"/>
  <c r="AR109" i="4"/>
  <c r="AR130" i="4" s="1"/>
  <c r="AS109" i="4"/>
  <c r="AV109" i="4"/>
  <c r="AV163" i="4" s="1"/>
  <c r="AW109" i="4"/>
  <c r="AP109" i="4"/>
  <c r="AQ109" i="4"/>
  <c r="AT109" i="4"/>
  <c r="AU109" i="4"/>
  <c r="AU163" i="4" s="1"/>
  <c r="AX109" i="4"/>
  <c r="AY109" i="4"/>
  <c r="U3" i="11" a="1"/>
  <c r="AA190" i="4"/>
  <c r="AA172" i="4"/>
  <c r="AA213" i="4"/>
  <c r="AA228" i="4"/>
  <c r="AA134" i="4"/>
  <c r="AB224" i="4"/>
  <c r="AB204" i="4"/>
  <c r="Y172" i="4"/>
  <c r="Y213" i="4"/>
  <c r="Y190" i="4"/>
  <c r="Y228" i="4"/>
  <c r="Y134" i="4"/>
  <c r="X205" i="4"/>
  <c r="AA118" i="4"/>
  <c r="Z118" i="4"/>
  <c r="AE118" i="4"/>
  <c r="X118" i="4"/>
  <c r="X139" i="4" s="1"/>
  <c r="Y118" i="4"/>
  <c r="Y181" i="4" s="1"/>
  <c r="AC118" i="4"/>
  <c r="W118" i="4"/>
  <c r="AD118" i="4"/>
  <c r="U98" i="4"/>
  <c r="AB118" i="4"/>
  <c r="AB139" i="4" s="1"/>
  <c r="AF118" i="4"/>
  <c r="M3" i="11" a="1"/>
  <c r="AB213" i="4"/>
  <c r="AB190" i="4"/>
  <c r="AB172" i="4"/>
  <c r="AB228" i="4"/>
  <c r="AB134" i="4"/>
  <c r="AF205" i="4"/>
  <c r="AF206" i="4" s="1"/>
  <c r="AF207" i="4" s="1"/>
  <c r="L3" i="11" a="1"/>
  <c r="AD214" i="4"/>
  <c r="AC215" i="4"/>
  <c r="AC216" i="4" s="1"/>
  <c r="AD217" i="4" s="1"/>
  <c r="AC109" i="4"/>
  <c r="AD109" i="4"/>
  <c r="AF109" i="4"/>
  <c r="AA109" i="4"/>
  <c r="AB109" i="4"/>
  <c r="AB130" i="4" s="1"/>
  <c r="L15" i="11"/>
  <c r="Y109" i="4"/>
  <c r="Y130" i="4" s="1"/>
  <c r="Z109" i="4"/>
  <c r="AE109" i="4"/>
  <c r="W109" i="4"/>
  <c r="X109" i="4"/>
  <c r="X163" i="4" s="1"/>
  <c r="X228" i="4"/>
  <c r="X190" i="4"/>
  <c r="X172" i="4"/>
  <c r="X134" i="4"/>
  <c r="X213" i="4"/>
  <c r="AE215" i="4"/>
  <c r="AE216" i="4" s="1"/>
  <c r="AF217" i="4" s="1"/>
  <c r="AF214" i="4"/>
  <c r="X204" i="4"/>
  <c r="X224" i="4"/>
  <c r="Z228" i="4"/>
  <c r="Z134" i="4"/>
  <c r="Z190" i="4"/>
  <c r="Z172" i="4"/>
  <c r="Z213" i="4"/>
  <c r="AG38" i="11"/>
  <c r="AG36" i="11"/>
  <c r="AG33" i="11"/>
  <c r="AG31" i="11"/>
  <c r="AG29" i="11"/>
  <c r="AG30" i="11"/>
  <c r="AG35" i="11"/>
  <c r="AG37" i="11"/>
  <c r="AG34" i="11"/>
  <c r="AG39" i="11"/>
  <c r="AG32" i="11"/>
  <c r="Y204" i="4"/>
  <c r="Y224" i="4"/>
  <c r="AD215" i="4"/>
  <c r="AD216" i="4" s="1"/>
  <c r="AE217" i="4" s="1"/>
  <c r="AE214" i="4"/>
  <c r="I85" i="4"/>
  <c r="I86" i="4"/>
  <c r="C11" i="8"/>
  <c r="D82" i="4"/>
  <c r="D81" i="4"/>
  <c r="M85" i="4"/>
  <c r="M86" i="4"/>
  <c r="B86" i="4"/>
  <c r="B85" i="4"/>
  <c r="C90" i="4"/>
  <c r="C91" i="4"/>
  <c r="E82" i="4"/>
  <c r="C15" i="8"/>
  <c r="E81" i="4"/>
  <c r="C86" i="4"/>
  <c r="C85" i="4"/>
  <c r="I95" i="4"/>
  <c r="I94" i="4"/>
  <c r="G78" i="4"/>
  <c r="D82" i="7"/>
  <c r="D81" i="7"/>
  <c r="J74" i="4"/>
  <c r="J102" i="4" s="1"/>
  <c r="W191" i="9" s="1"/>
  <c r="F90" i="4"/>
  <c r="F91" i="4"/>
  <c r="C82" i="4"/>
  <c r="C81" i="4"/>
  <c r="C7" i="8"/>
  <c r="J78" i="4"/>
  <c r="E90" i="4"/>
  <c r="E91" i="4"/>
  <c r="D86" i="4"/>
  <c r="D85" i="4"/>
  <c r="E78" i="4"/>
  <c r="F78" i="4"/>
  <c r="J95" i="4"/>
  <c r="J94" i="4"/>
  <c r="G74" i="4"/>
  <c r="G102" i="4" s="1"/>
  <c r="T191" i="9" s="1"/>
  <c r="D90" i="7"/>
  <c r="D91" i="7"/>
  <c r="H90" i="4"/>
  <c r="H91" i="4"/>
  <c r="K86" i="4"/>
  <c r="K85" i="4"/>
  <c r="M95" i="4"/>
  <c r="M94" i="4"/>
  <c r="K94" i="4"/>
  <c r="K95" i="4"/>
  <c r="L90" i="4"/>
  <c r="L91" i="4"/>
  <c r="F81" i="4"/>
  <c r="F82" i="4"/>
  <c r="C19" i="8"/>
  <c r="D74" i="4"/>
  <c r="D102" i="4" s="1"/>
  <c r="Q191" i="9" s="1"/>
  <c r="H74" i="4"/>
  <c r="H102" i="4" s="1"/>
  <c r="U191" i="9" s="1"/>
  <c r="D91" i="4"/>
  <c r="D90" i="4"/>
  <c r="E94" i="4"/>
  <c r="E95" i="4"/>
  <c r="H95" i="4"/>
  <c r="H94" i="4"/>
  <c r="D95" i="4"/>
  <c r="D94" i="4"/>
  <c r="H81" i="4"/>
  <c r="H82" i="4"/>
  <c r="C27" i="8"/>
  <c r="K90" i="4"/>
  <c r="K91" i="4"/>
  <c r="L74" i="4"/>
  <c r="L102" i="4" s="1"/>
  <c r="Y191" i="9" s="1"/>
  <c r="D172" i="4"/>
  <c r="D173" i="4" s="1"/>
  <c r="D177" i="4" s="1"/>
  <c r="C90" i="7"/>
  <c r="C91" i="7"/>
  <c r="L81" i="4"/>
  <c r="C43" i="8"/>
  <c r="L82" i="4"/>
  <c r="M90" i="4"/>
  <c r="M91" i="4"/>
  <c r="B91" i="7"/>
  <c r="B90" i="7"/>
  <c r="B92" i="7" s="1"/>
  <c r="B81" i="4"/>
  <c r="C3" i="8"/>
  <c r="B82" i="4"/>
  <c r="F86" i="4"/>
  <c r="F85" i="4"/>
  <c r="J90" i="4"/>
  <c r="J91" i="4"/>
  <c r="K78" i="4"/>
  <c r="E82" i="7"/>
  <c r="E81" i="7"/>
  <c r="AA29" i="11" a="1"/>
  <c r="I74" i="4"/>
  <c r="I102" i="4" s="1"/>
  <c r="V191" i="9" s="1"/>
  <c r="G94" i="4"/>
  <c r="G95" i="4"/>
  <c r="J86" i="4"/>
  <c r="J85" i="4"/>
  <c r="H85" i="4"/>
  <c r="H86" i="4"/>
  <c r="G85" i="4"/>
  <c r="G86" i="4"/>
  <c r="B91" i="4"/>
  <c r="B90" i="4"/>
  <c r="L85" i="4"/>
  <c r="L86" i="4"/>
  <c r="K81" i="4"/>
  <c r="K82" i="4"/>
  <c r="C39" i="8"/>
  <c r="F94" i="4"/>
  <c r="F95" i="4"/>
  <c r="I82" i="4"/>
  <c r="I81" i="4"/>
  <c r="C31" i="8"/>
  <c r="C81" i="7"/>
  <c r="C82" i="7"/>
  <c r="E91" i="7"/>
  <c r="E90" i="7"/>
  <c r="B94" i="4"/>
  <c r="B95" i="4"/>
  <c r="H78" i="4"/>
  <c r="M74" i="4"/>
  <c r="M102" i="4" s="1"/>
  <c r="Z191" i="9" s="1"/>
  <c r="F74" i="4"/>
  <c r="F102" i="4" s="1"/>
  <c r="S191" i="9" s="1"/>
  <c r="G82" i="4"/>
  <c r="C23" i="8"/>
  <c r="G81" i="4"/>
  <c r="B81" i="7"/>
  <c r="B82" i="7"/>
  <c r="G90" i="4"/>
  <c r="G91" i="4"/>
  <c r="E86" i="4"/>
  <c r="E85" i="4"/>
  <c r="C95" i="4"/>
  <c r="C94" i="4"/>
  <c r="L94" i="4"/>
  <c r="L95" i="4"/>
  <c r="J81" i="4"/>
  <c r="C35" i="8"/>
  <c r="J82" i="4"/>
  <c r="C47" i="8"/>
  <c r="M82" i="4"/>
  <c r="M81" i="4"/>
  <c r="I90" i="4"/>
  <c r="I91" i="4"/>
  <c r="AU11" i="11"/>
  <c r="AV11" i="11" s="1"/>
  <c r="AU7" i="11"/>
  <c r="AV7" i="11" s="1"/>
  <c r="AU4" i="11"/>
  <c r="AV4" i="11" s="1"/>
  <c r="AU10" i="11"/>
  <c r="AV10" i="11" s="1"/>
  <c r="AU6" i="11"/>
  <c r="AV6" i="11" s="1"/>
  <c r="AG44" i="11"/>
  <c r="AG48" i="11"/>
  <c r="AG52" i="11"/>
  <c r="AG45" i="11"/>
  <c r="AG49" i="11"/>
  <c r="AG53" i="11"/>
  <c r="AG46" i="11"/>
  <c r="AG47" i="11"/>
  <c r="AG50" i="11"/>
  <c r="AG43" i="11"/>
  <c r="AG51" i="11"/>
  <c r="CF224" i="4"/>
  <c r="CF204" i="4"/>
  <c r="CE228" i="4"/>
  <c r="CE134" i="4"/>
  <c r="CE190" i="4"/>
  <c r="CE213" i="4"/>
  <c r="CE172" i="4"/>
  <c r="AK3" i="11" a="1"/>
  <c r="DB173" i="4"/>
  <c r="DB174" i="4" s="1"/>
  <c r="CJ224" i="4"/>
  <c r="CJ143" i="4"/>
  <c r="CJ139" i="4"/>
  <c r="CJ130" i="4"/>
  <c r="CJ204" i="4"/>
  <c r="CJ181" i="4"/>
  <c r="CJ163" i="4"/>
  <c r="CD224" i="4"/>
  <c r="CD204" i="4"/>
  <c r="CZ224" i="4"/>
  <c r="CZ204" i="4"/>
  <c r="CC172" i="4"/>
  <c r="CC134" i="4"/>
  <c r="CC190" i="4"/>
  <c r="CC213" i="4"/>
  <c r="CC228" i="4"/>
  <c r="CC118" i="4"/>
  <c r="CC181" i="4" s="1"/>
  <c r="CG118" i="4"/>
  <c r="CI118" i="4"/>
  <c r="CD118" i="4"/>
  <c r="CD139" i="4" s="1"/>
  <c r="CB118" i="4"/>
  <c r="CB181" i="4" s="1"/>
  <c r="CJ118" i="4"/>
  <c r="CE118" i="4"/>
  <c r="CE181" i="4" s="1"/>
  <c r="CK118" i="4"/>
  <c r="CF118" i="4"/>
  <c r="CF139" i="4" s="1"/>
  <c r="CH118" i="4"/>
  <c r="BZ98" i="4"/>
  <c r="CV214" i="4"/>
  <c r="CU215" i="4"/>
  <c r="CU216" i="4" s="1"/>
  <c r="CV217" i="4" s="1"/>
  <c r="DE217" i="4" s="1"/>
  <c r="DF218" i="4" s="1"/>
  <c r="CU173" i="4"/>
  <c r="CU175" i="4" s="1"/>
  <c r="CE204" i="4"/>
  <c r="CE224" i="4"/>
  <c r="CE109" i="4"/>
  <c r="CE163" i="4" s="1"/>
  <c r="CG109" i="4"/>
  <c r="CI109" i="4"/>
  <c r="CJ109" i="4"/>
  <c r="CF109" i="4"/>
  <c r="CF130" i="4" s="1"/>
  <c r="CB109" i="4"/>
  <c r="CB130" i="4" s="1"/>
  <c r="CK109" i="4"/>
  <c r="CC109" i="4"/>
  <c r="CH109" i="4"/>
  <c r="AJ15" i="11"/>
  <c r="CD109" i="4"/>
  <c r="CD130" i="4" s="1"/>
  <c r="CA98" i="4"/>
  <c r="E143" i="9" s="1"/>
  <c r="F143" i="9" s="1"/>
  <c r="DB191" i="4"/>
  <c r="DB193" i="4" s="1"/>
  <c r="CY224" i="4"/>
  <c r="CY204" i="4"/>
  <c r="CH215" i="4"/>
  <c r="CH216" i="4" s="1"/>
  <c r="CI217" i="4" s="1"/>
  <c r="CI214" i="4"/>
  <c r="DD130" i="4"/>
  <c r="DD163" i="4"/>
  <c r="DD181" i="4"/>
  <c r="DD224" i="4"/>
  <c r="DD139" i="4"/>
  <c r="DD143" i="4"/>
  <c r="DD204" i="4"/>
  <c r="DC173" i="4"/>
  <c r="DC174" i="4" s="1"/>
  <c r="AM3" i="11" a="1"/>
  <c r="CB224" i="4"/>
  <c r="CB204" i="4"/>
  <c r="CW173" i="4"/>
  <c r="CW174" i="4" s="1"/>
  <c r="CJ213" i="4"/>
  <c r="CJ134" i="4"/>
  <c r="CJ190" i="4"/>
  <c r="CJ172" i="4"/>
  <c r="CJ228" i="4"/>
  <c r="DA204" i="4"/>
  <c r="DA224" i="4"/>
  <c r="CW204" i="4"/>
  <c r="CW224" i="4"/>
  <c r="DE134" i="4"/>
  <c r="DF134" i="4"/>
  <c r="CV205" i="4"/>
  <c r="CV206" i="4" s="1"/>
  <c r="CV207" i="4" s="1"/>
  <c r="CW208" i="4" s="1"/>
  <c r="CU206" i="4"/>
  <c r="CU207" i="4" s="1"/>
  <c r="CV208" i="4" s="1"/>
  <c r="CY205" i="4"/>
  <c r="CV191" i="4"/>
  <c r="CV193" i="4" s="1"/>
  <c r="CW214" i="4"/>
  <c r="CV215" i="4"/>
  <c r="CV216" i="4" s="1"/>
  <c r="CW217" i="4" s="1"/>
  <c r="CK204" i="4"/>
  <c r="CK181" i="4"/>
  <c r="CK163" i="4"/>
  <c r="CK224" i="4"/>
  <c r="CK143" i="4"/>
  <c r="CK139" i="4"/>
  <c r="CK130" i="4"/>
  <c r="CT99" i="4"/>
  <c r="CF190" i="4"/>
  <c r="CF213" i="4"/>
  <c r="CF228" i="4"/>
  <c r="CF134" i="4"/>
  <c r="CF172" i="4"/>
  <c r="CY215" i="4"/>
  <c r="CY216" i="4" s="1"/>
  <c r="CZ217" i="4" s="1"/>
  <c r="CZ214" i="4"/>
  <c r="CJ205" i="4"/>
  <c r="CG172" i="4"/>
  <c r="CG134" i="4"/>
  <c r="CG190" i="4"/>
  <c r="CG228" i="4"/>
  <c r="CG213" i="4"/>
  <c r="DC215" i="4"/>
  <c r="DC216" i="4" s="1"/>
  <c r="DD217" i="4" s="1"/>
  <c r="DD214" i="4"/>
  <c r="DD173" i="4"/>
  <c r="DD177" i="4" s="1"/>
  <c r="AS3" i="11" a="1"/>
  <c r="CZ213" i="4"/>
  <c r="CZ228" i="4"/>
  <c r="CZ172" i="4"/>
  <c r="CZ134" i="4"/>
  <c r="CZ190" i="4"/>
  <c r="CY191" i="4" s="1"/>
  <c r="CY192" i="4" s="1"/>
  <c r="CD134" i="4"/>
  <c r="CD228" i="4"/>
  <c r="CD172" i="4"/>
  <c r="CD213" i="4"/>
  <c r="CD190" i="4"/>
  <c r="CV173" i="4"/>
  <c r="CV174" i="4" s="1"/>
  <c r="DC163" i="4"/>
  <c r="DC143" i="4"/>
  <c r="DC224" i="4"/>
  <c r="DC130" i="4"/>
  <c r="DC204" i="4"/>
  <c r="CI190" i="4"/>
  <c r="CH191" i="4" s="1"/>
  <c r="CI228" i="4"/>
  <c r="CI172" i="4"/>
  <c r="CI213" i="4"/>
  <c r="CI134" i="4"/>
  <c r="CX214" i="4"/>
  <c r="CW215" i="4"/>
  <c r="CW216" i="4" s="1"/>
  <c r="CX217" i="4" s="1"/>
  <c r="DD191" i="4"/>
  <c r="DD193" i="4" s="1"/>
  <c r="DA190" i="4"/>
  <c r="DA228" i="4"/>
  <c r="DA134" i="4"/>
  <c r="DA213" i="4"/>
  <c r="DA172" i="4"/>
  <c r="DB224" i="4"/>
  <c r="DB204" i="4"/>
  <c r="CH224" i="4"/>
  <c r="CH204" i="4"/>
  <c r="CH181" i="4"/>
  <c r="CH130" i="4"/>
  <c r="CH163" i="4"/>
  <c r="CH139" i="4"/>
  <c r="CK172" i="4"/>
  <c r="CK134" i="4"/>
  <c r="CK190" i="4"/>
  <c r="CK228" i="4"/>
  <c r="CK213" i="4"/>
  <c r="CK215" i="4" s="1"/>
  <c r="CK216" i="4" s="1"/>
  <c r="CB134" i="4"/>
  <c r="CB228" i="4"/>
  <c r="CM228" i="4" s="1"/>
  <c r="CB213" i="4"/>
  <c r="CB172" i="4"/>
  <c r="CB190" i="4"/>
  <c r="CX173" i="4"/>
  <c r="CX176" i="4" s="1"/>
  <c r="CY214" i="4"/>
  <c r="CX215" i="4"/>
  <c r="CX216" i="4" s="1"/>
  <c r="CY217" i="4" s="1"/>
  <c r="CU191" i="4"/>
  <c r="CU195" i="4" s="1"/>
  <c r="AR15" i="11"/>
  <c r="CY109" i="4"/>
  <c r="CY130" i="4" s="1"/>
  <c r="DB109" i="4"/>
  <c r="DB130" i="4" s="1"/>
  <c r="DD109" i="4"/>
  <c r="CZ109" i="4"/>
  <c r="CZ163" i="4" s="1"/>
  <c r="DC109" i="4"/>
  <c r="CU109" i="4"/>
  <c r="DA109" i="4"/>
  <c r="DA163" i="4" s="1"/>
  <c r="CX109" i="4"/>
  <c r="CW109" i="4"/>
  <c r="CW130" i="4" s="1"/>
  <c r="CV109" i="4"/>
  <c r="CC204" i="4"/>
  <c r="CC224" i="4"/>
  <c r="CC130" i="4"/>
  <c r="CC163" i="4"/>
  <c r="AJ3" i="11" a="1"/>
  <c r="CU118" i="4"/>
  <c r="CY118" i="4"/>
  <c r="CY181" i="4" s="1"/>
  <c r="DB118" i="4"/>
  <c r="DB139" i="4" s="1"/>
  <c r="CV118" i="4"/>
  <c r="CZ118" i="4"/>
  <c r="CZ181" i="4" s="1"/>
  <c r="DC118" i="4"/>
  <c r="DC181" i="4" s="1"/>
  <c r="CW118" i="4"/>
  <c r="CW139" i="4" s="1"/>
  <c r="DD118" i="4"/>
  <c r="CX118" i="4"/>
  <c r="DA118" i="4"/>
  <c r="DA181" i="4" s="1"/>
  <c r="CS98" i="4"/>
  <c r="DC214" i="4"/>
  <c r="DB215" i="4"/>
  <c r="DB216" i="4" s="1"/>
  <c r="DC217" i="4" s="1"/>
  <c r="CG204" i="4"/>
  <c r="CG181" i="4"/>
  <c r="CG224" i="4"/>
  <c r="CG139" i="4"/>
  <c r="CG163" i="4"/>
  <c r="CG130" i="4"/>
  <c r="DC191" i="4"/>
  <c r="DC192" i="4" s="1"/>
  <c r="CW191" i="4"/>
  <c r="CW192" i="4" s="1"/>
  <c r="AR3" i="11" a="1"/>
  <c r="CW205" i="4"/>
  <c r="BJ206" i="4" l="1"/>
  <c r="BJ207" i="4" s="1"/>
  <c r="BK208" i="4" s="1"/>
  <c r="BR206" i="4"/>
  <c r="BR207" i="4" s="1"/>
  <c r="AX214" i="4"/>
  <c r="W215" i="4"/>
  <c r="W216" i="4" s="1"/>
  <c r="X217" i="4" s="1"/>
  <c r="AG217" i="4" s="1"/>
  <c r="AH218" i="4" s="1"/>
  <c r="AA206" i="4"/>
  <c r="AA207" i="4" s="1"/>
  <c r="AB208" i="4" s="1"/>
  <c r="AZ134" i="4"/>
  <c r="AU8" i="11"/>
  <c r="AV8" i="11" s="1"/>
  <c r="AO48" i="11" s="1"/>
  <c r="AU5" i="11"/>
  <c r="AV5" i="11" s="1"/>
  <c r="AP45" i="11" s="1"/>
  <c r="AU3" i="11"/>
  <c r="AV3" i="11" s="1"/>
  <c r="AP43" i="11" s="1"/>
  <c r="AU13" i="11"/>
  <c r="AV13" i="11" s="1"/>
  <c r="AU12" i="11"/>
  <c r="AV12" i="11" s="1"/>
  <c r="AO52" i="11" s="1"/>
  <c r="DC139" i="4"/>
  <c r="CB163" i="4"/>
  <c r="CE139" i="4"/>
  <c r="AE13" i="11"/>
  <c r="AF13" i="11" s="1"/>
  <c r="AC53" i="11" s="1"/>
  <c r="CY163" i="4"/>
  <c r="CY164" i="4" s="1"/>
  <c r="CY167" i="4" s="1"/>
  <c r="DF224" i="4"/>
  <c r="O173" i="9" s="1"/>
  <c r="CW181" i="4"/>
  <c r="CV182" i="4" s="1"/>
  <c r="CZ130" i="4"/>
  <c r="BK139" i="4"/>
  <c r="DB181" i="4"/>
  <c r="DA182" i="4" s="1"/>
  <c r="DA183" i="4" s="1"/>
  <c r="CE130" i="4"/>
  <c r="CF163" i="4"/>
  <c r="AE5" i="11"/>
  <c r="AF5" i="11" s="1"/>
  <c r="AC45" i="11" s="1"/>
  <c r="AE7" i="11"/>
  <c r="AF7" i="11" s="1"/>
  <c r="AC47" i="11" s="1"/>
  <c r="AE12" i="11"/>
  <c r="AF12" i="11" s="1"/>
  <c r="AD52" i="11" s="1"/>
  <c r="BM206" i="4"/>
  <c r="BM207" i="4" s="1"/>
  <c r="BN208" i="4" s="1"/>
  <c r="AE10" i="11"/>
  <c r="AF10" i="11" s="1"/>
  <c r="AE9" i="11"/>
  <c r="AF9" i="11" s="1"/>
  <c r="AC49" i="11" s="1"/>
  <c r="AE8" i="11"/>
  <c r="AF8" i="11" s="1"/>
  <c r="AD48" i="11" s="1"/>
  <c r="AE3" i="11"/>
  <c r="AF3" i="11" s="1"/>
  <c r="AD43" i="11" s="1"/>
  <c r="AE11" i="11"/>
  <c r="AF11" i="11" s="1"/>
  <c r="AC51" i="11" s="1"/>
  <c r="BN206" i="4"/>
  <c r="BN207" i="4" s="1"/>
  <c r="BO208" i="4" s="1"/>
  <c r="BI130" i="4"/>
  <c r="BL139" i="4"/>
  <c r="CX181" i="4"/>
  <c r="CX182" i="4" s="1"/>
  <c r="CX139" i="4"/>
  <c r="CI163" i="4"/>
  <c r="CH164" i="4" s="1"/>
  <c r="CH165" i="4" s="1"/>
  <c r="CI130" i="4"/>
  <c r="CZ139" i="4"/>
  <c r="CD163" i="4"/>
  <c r="CV139" i="4"/>
  <c r="CV181" i="4"/>
  <c r="CV163" i="4"/>
  <c r="CV130" i="4"/>
  <c r="CU163" i="4"/>
  <c r="CU130" i="4"/>
  <c r="DB163" i="4"/>
  <c r="DB164" i="4" s="1"/>
  <c r="DB165" i="4" s="1"/>
  <c r="CW163" i="4"/>
  <c r="DA130" i="4"/>
  <c r="DA139" i="4"/>
  <c r="CB139" i="4"/>
  <c r="CD181" i="4"/>
  <c r="CC182" i="4" s="1"/>
  <c r="CC186" i="4" s="1"/>
  <c r="CF181" i="4"/>
  <c r="CC139" i="4"/>
  <c r="CM224" i="4"/>
  <c r="O143" i="9" s="1"/>
  <c r="CI181" i="4"/>
  <c r="CI139" i="4"/>
  <c r="CU181" i="4"/>
  <c r="CU139" i="4"/>
  <c r="CX130" i="4"/>
  <c r="CX163" i="4"/>
  <c r="CY139" i="4"/>
  <c r="BI139" i="4"/>
  <c r="BN164" i="4"/>
  <c r="BN168" i="4" s="1"/>
  <c r="BI206" i="4"/>
  <c r="BI207" i="4" s="1"/>
  <c r="BJ208" i="4" s="1"/>
  <c r="BP139" i="4"/>
  <c r="BR181" i="4"/>
  <c r="BR182" i="4" s="1"/>
  <c r="BR183" i="4" s="1"/>
  <c r="BR164" i="4"/>
  <c r="BR167" i="4" s="1"/>
  <c r="BK130" i="4"/>
  <c r="BP130" i="4"/>
  <c r="BO181" i="4"/>
  <c r="BO182" i="4" s="1"/>
  <c r="BO184" i="4" s="1"/>
  <c r="BQ139" i="4"/>
  <c r="BQ181" i="4"/>
  <c r="BN130" i="4"/>
  <c r="BL163" i="4"/>
  <c r="BR130" i="4"/>
  <c r="BM130" i="4"/>
  <c r="BM163" i="4"/>
  <c r="BM164" i="4" s="1"/>
  <c r="BM167" i="4" s="1"/>
  <c r="BO130" i="4"/>
  <c r="BN139" i="4"/>
  <c r="BN181" i="4"/>
  <c r="BM181" i="4"/>
  <c r="BM139" i="4"/>
  <c r="BT224" i="4"/>
  <c r="O113" i="9" s="1"/>
  <c r="BQ130" i="4"/>
  <c r="BQ163" i="4"/>
  <c r="BQ164" i="4" s="1"/>
  <c r="BQ165" i="4" s="1"/>
  <c r="BJ130" i="4"/>
  <c r="BJ163" i="4"/>
  <c r="BI164" i="4" s="1"/>
  <c r="BJ181" i="4"/>
  <c r="BI182" i="4" s="1"/>
  <c r="BJ139" i="4"/>
  <c r="AE4" i="11"/>
  <c r="AF4" i="11" s="1"/>
  <c r="AD44" i="11" s="1"/>
  <c r="AY206" i="4"/>
  <c r="AY207" i="4" s="1"/>
  <c r="M213" i="4"/>
  <c r="M215" i="4" s="1"/>
  <c r="M216" i="4" s="1"/>
  <c r="AE206" i="4"/>
  <c r="AE207" i="4" s="1"/>
  <c r="AF208" i="4" s="1"/>
  <c r="AC173" i="4"/>
  <c r="AC175" i="4" s="1"/>
  <c r="AE191" i="4"/>
  <c r="AE193" i="4" s="1"/>
  <c r="AC191" i="4"/>
  <c r="AC194" i="4" s="1"/>
  <c r="AP215" i="4"/>
  <c r="AP216" i="4" s="1"/>
  <c r="AQ217" i="4" s="1"/>
  <c r="AZ217" i="4" s="1"/>
  <c r="BA218" i="4" s="1"/>
  <c r="D228" i="4"/>
  <c r="O228" i="4" s="1"/>
  <c r="D213" i="4"/>
  <c r="D215" i="4" s="1"/>
  <c r="D216" i="4" s="1"/>
  <c r="E217" i="4" s="1"/>
  <c r="N217" i="4" s="1"/>
  <c r="O218" i="4" s="1"/>
  <c r="D134" i="4"/>
  <c r="N134" i="4" s="1"/>
  <c r="AT206" i="4"/>
  <c r="AT207" i="4" s="1"/>
  <c r="AU208" i="4" s="1"/>
  <c r="AR214" i="4"/>
  <c r="O5" i="11"/>
  <c r="P5" i="11" s="1"/>
  <c r="AD173" i="4"/>
  <c r="AD176" i="4" s="1"/>
  <c r="O3" i="11"/>
  <c r="P3" i="11" s="1"/>
  <c r="K224" i="4"/>
  <c r="K204" i="4"/>
  <c r="L205" i="4" s="1"/>
  <c r="AH134" i="4"/>
  <c r="AD206" i="4"/>
  <c r="AD207" i="4" s="1"/>
  <c r="AE208" i="4" s="1"/>
  <c r="O6" i="11"/>
  <c r="P6" i="11" s="1"/>
  <c r="I228" i="4"/>
  <c r="I190" i="4"/>
  <c r="I213" i="4"/>
  <c r="I215" i="4" s="1"/>
  <c r="I216" i="4" s="1"/>
  <c r="J217" i="4" s="1"/>
  <c r="E204" i="4"/>
  <c r="I134" i="4"/>
  <c r="AE173" i="4"/>
  <c r="AE176" i="4" s="1"/>
  <c r="E224" i="4"/>
  <c r="AQ206" i="4"/>
  <c r="AQ207" i="4" s="1"/>
  <c r="AR208" i="4" s="1"/>
  <c r="L134" i="4"/>
  <c r="M228" i="4"/>
  <c r="L213" i="4"/>
  <c r="L215" i="4" s="1"/>
  <c r="L216" i="4" s="1"/>
  <c r="M217" i="4" s="1"/>
  <c r="M172" i="4"/>
  <c r="L173" i="4" s="1"/>
  <c r="L177" i="4" s="1"/>
  <c r="M190" i="4"/>
  <c r="M191" i="4" s="1"/>
  <c r="M195" i="4" s="1"/>
  <c r="O4" i="11"/>
  <c r="P4" i="11" s="1"/>
  <c r="O13" i="11"/>
  <c r="P13" i="11" s="1"/>
  <c r="O11" i="11"/>
  <c r="P11" i="11" s="1"/>
  <c r="O12" i="11"/>
  <c r="P12" i="11" s="1"/>
  <c r="O9" i="11"/>
  <c r="P9" i="11" s="1"/>
  <c r="O10" i="11"/>
  <c r="P10" i="11" s="1"/>
  <c r="O7" i="11"/>
  <c r="P7" i="11" s="1"/>
  <c r="P194" i="9"/>
  <c r="P191" i="9"/>
  <c r="P195" i="9"/>
  <c r="P192" i="9"/>
  <c r="P196" i="9"/>
  <c r="O190" i="9"/>
  <c r="P193" i="9"/>
  <c r="Y139" i="4"/>
  <c r="C99" i="4"/>
  <c r="AV139" i="4"/>
  <c r="Y163" i="4"/>
  <c r="X164" i="4" s="1"/>
  <c r="X165" i="4" s="1"/>
  <c r="X130" i="4"/>
  <c r="L190" i="4"/>
  <c r="L228" i="4"/>
  <c r="W195" i="4"/>
  <c r="AH224" i="4"/>
  <c r="O53" i="9" s="1"/>
  <c r="CU192" i="4"/>
  <c r="D176" i="4"/>
  <c r="W192" i="4"/>
  <c r="CX174" i="4"/>
  <c r="DD194" i="4"/>
  <c r="AD174" i="4"/>
  <c r="AB181" i="4"/>
  <c r="AP176" i="4"/>
  <c r="AU130" i="4"/>
  <c r="AR163" i="4"/>
  <c r="CX177" i="4"/>
  <c r="DD192" i="4"/>
  <c r="X181" i="4"/>
  <c r="X182" i="4" s="1"/>
  <c r="X183" i="4" s="1"/>
  <c r="BA224" i="4"/>
  <c r="O83" i="9" s="1"/>
  <c r="AA130" i="4"/>
  <c r="AA163" i="4"/>
  <c r="AF139" i="4"/>
  <c r="AF181" i="4"/>
  <c r="AY130" i="4"/>
  <c r="AY163" i="4"/>
  <c r="AQ163" i="4"/>
  <c r="AQ130" i="4"/>
  <c r="AS130" i="4"/>
  <c r="AS163" i="4"/>
  <c r="AR164" i="4" s="1"/>
  <c r="AR167" i="4" s="1"/>
  <c r="AS139" i="4"/>
  <c r="AS181" i="4"/>
  <c r="AR182" i="4" s="1"/>
  <c r="AR183" i="4" s="1"/>
  <c r="AE139" i="4"/>
  <c r="AE181" i="4"/>
  <c r="D174" i="4"/>
  <c r="D175" i="4"/>
  <c r="W177" i="4"/>
  <c r="W194" i="4"/>
  <c r="AF163" i="4"/>
  <c r="AF130" i="4"/>
  <c r="AC139" i="4"/>
  <c r="AC181" i="4"/>
  <c r="Z181" i="4"/>
  <c r="Y182" i="4" s="1"/>
  <c r="Y186" i="4" s="1"/>
  <c r="Z139" i="4"/>
  <c r="AD194" i="4"/>
  <c r="AX130" i="4"/>
  <c r="AX163" i="4"/>
  <c r="AP130" i="4"/>
  <c r="AP163" i="4"/>
  <c r="AV130" i="4"/>
  <c r="AW181" i="4"/>
  <c r="AV182" i="4" s="1"/>
  <c r="AV183" i="4" s="1"/>
  <c r="AW139" i="4"/>
  <c r="AT181" i="4"/>
  <c r="AT139" i="4"/>
  <c r="AP177" i="4"/>
  <c r="AR139" i="4"/>
  <c r="AY175" i="4"/>
  <c r="Z163" i="4"/>
  <c r="Z130" i="4"/>
  <c r="W181" i="4"/>
  <c r="W139" i="4"/>
  <c r="W174" i="4"/>
  <c r="W130" i="4"/>
  <c r="W163" i="4"/>
  <c r="AD163" i="4"/>
  <c r="AD130" i="4"/>
  <c r="AF176" i="4"/>
  <c r="AA139" i="4"/>
  <c r="AA181" i="4"/>
  <c r="AD193" i="4"/>
  <c r="AB163" i="4"/>
  <c r="AW163" i="4"/>
  <c r="AV164" i="4" s="1"/>
  <c r="AV166" i="4" s="1"/>
  <c r="AW130" i="4"/>
  <c r="AX139" i="4"/>
  <c r="AX181" i="4"/>
  <c r="AP139" i="4"/>
  <c r="AP181" i="4"/>
  <c r="AY177" i="4"/>
  <c r="DB192" i="4"/>
  <c r="CU176" i="4"/>
  <c r="W176" i="4"/>
  <c r="AE163" i="4"/>
  <c r="AE130" i="4"/>
  <c r="AC130" i="4"/>
  <c r="AC163" i="4"/>
  <c r="AF177" i="4"/>
  <c r="AD139" i="4"/>
  <c r="AD181" i="4"/>
  <c r="AT163" i="4"/>
  <c r="AT130" i="4"/>
  <c r="AY181" i="4"/>
  <c r="AY139" i="4"/>
  <c r="AQ139" i="4"/>
  <c r="AQ181" i="4"/>
  <c r="AQ182" i="4" s="1"/>
  <c r="AQ183" i="4" s="1"/>
  <c r="AY174" i="4"/>
  <c r="AU181" i="4"/>
  <c r="AU182" i="4" s="1"/>
  <c r="CX175" i="4"/>
  <c r="DD175" i="4"/>
  <c r="DC176" i="4"/>
  <c r="DB194" i="4"/>
  <c r="AQ3" i="11" a="1"/>
  <c r="AQ12" i="11" s="1"/>
  <c r="CW177" i="4"/>
  <c r="DB195" i="4"/>
  <c r="DB177" i="4"/>
  <c r="AI3" i="11" a="1"/>
  <c r="AI10" i="11" s="1"/>
  <c r="BJ164" i="4"/>
  <c r="BP214" i="4"/>
  <c r="BO215" i="4"/>
  <c r="BO216" i="4" s="1"/>
  <c r="BP217" i="4" s="1"/>
  <c r="BL191" i="4"/>
  <c r="BL194" i="4" s="1"/>
  <c r="BI173" i="4"/>
  <c r="BI175" i="4" s="1"/>
  <c r="BI191" i="4"/>
  <c r="BI194" i="4" s="1"/>
  <c r="BP191" i="4"/>
  <c r="BP195" i="4" s="1"/>
  <c r="BK173" i="4"/>
  <c r="BK177" i="4" s="1"/>
  <c r="BQ205" i="4"/>
  <c r="BQ206" i="4" s="1"/>
  <c r="BQ207" i="4" s="1"/>
  <c r="BR208" i="4" s="1"/>
  <c r="BP205" i="4"/>
  <c r="BP206" i="4" s="1"/>
  <c r="BP207" i="4" s="1"/>
  <c r="BQ208" i="4" s="1"/>
  <c r="BO206" i="4"/>
  <c r="BO207" i="4" s="1"/>
  <c r="BP208" i="4" s="1"/>
  <c r="BQ215" i="4"/>
  <c r="BQ216" i="4" s="1"/>
  <c r="BR217" i="4" s="1"/>
  <c r="BR214" i="4"/>
  <c r="AC44" i="11"/>
  <c r="AC46" i="11"/>
  <c r="AD46" i="11"/>
  <c r="BN166" i="4"/>
  <c r="BL215" i="4"/>
  <c r="BL216" i="4" s="1"/>
  <c r="BM217" i="4" s="1"/>
  <c r="BM214" i="4"/>
  <c r="BQ214" i="4"/>
  <c r="BP215" i="4"/>
  <c r="BP216" i="4" s="1"/>
  <c r="BQ217" i="4" s="1"/>
  <c r="BP173" i="4"/>
  <c r="BP174" i="4" s="1"/>
  <c r="BO214" i="4"/>
  <c r="BN215" i="4"/>
  <c r="BN216" i="4" s="1"/>
  <c r="BO217" i="4" s="1"/>
  <c r="BK191" i="4"/>
  <c r="BK194" i="4" s="1"/>
  <c r="BJ173" i="4"/>
  <c r="BJ176" i="4" s="1"/>
  <c r="AD50" i="11"/>
  <c r="AC50" i="11"/>
  <c r="BK206" i="4"/>
  <c r="BK207" i="4" s="1"/>
  <c r="BL208" i="4" s="1"/>
  <c r="BL205" i="4"/>
  <c r="BL206" i="4" s="1"/>
  <c r="BL207" i="4" s="1"/>
  <c r="BM208" i="4" s="1"/>
  <c r="BO191" i="4"/>
  <c r="BO195" i="4" s="1"/>
  <c r="BL173" i="4"/>
  <c r="BL174" i="4" s="1"/>
  <c r="BT134" i="4"/>
  <c r="BS134" i="4"/>
  <c r="AB5" i="11"/>
  <c r="AB13" i="11"/>
  <c r="AB7" i="11"/>
  <c r="AB4" i="11"/>
  <c r="AB12" i="11"/>
  <c r="AB11" i="11"/>
  <c r="AB10" i="11"/>
  <c r="AB9" i="11"/>
  <c r="AB8" i="11"/>
  <c r="AB3" i="11"/>
  <c r="AB6" i="11"/>
  <c r="BR173" i="4"/>
  <c r="BR174" i="4" s="1"/>
  <c r="BN173" i="4"/>
  <c r="BN176" i="4" s="1"/>
  <c r="BM215" i="4"/>
  <c r="BM216" i="4" s="1"/>
  <c r="BN217" i="4" s="1"/>
  <c r="BN214" i="4"/>
  <c r="BQ173" i="4"/>
  <c r="BQ174" i="4" s="1"/>
  <c r="AC43" i="11"/>
  <c r="AD49" i="11"/>
  <c r="AA3" i="11" a="1"/>
  <c r="BK182" i="4"/>
  <c r="BK185" i="4" s="1"/>
  <c r="BO173" i="4"/>
  <c r="BO176" i="4" s="1"/>
  <c r="BJ214" i="4"/>
  <c r="BI215" i="4"/>
  <c r="BI216" i="4" s="1"/>
  <c r="BJ217" i="4" s="1"/>
  <c r="BS217" i="4" s="1"/>
  <c r="BT218" i="4" s="1"/>
  <c r="BR191" i="4"/>
  <c r="BR192" i="4" s="1"/>
  <c r="BN191" i="4"/>
  <c r="BN193" i="4" s="1"/>
  <c r="BL214" i="4"/>
  <c r="BK215" i="4"/>
  <c r="BK216" i="4" s="1"/>
  <c r="BL217" i="4" s="1"/>
  <c r="AC10" i="11"/>
  <c r="AB50" i="11" s="1"/>
  <c r="AC5" i="11"/>
  <c r="AC9" i="11"/>
  <c r="AB49" i="11" s="1"/>
  <c r="AC11" i="11"/>
  <c r="AC6" i="11"/>
  <c r="AB46" i="11" s="1"/>
  <c r="AC12" i="11"/>
  <c r="AC7" i="11"/>
  <c r="AB47" i="11" s="1"/>
  <c r="AC13" i="11"/>
  <c r="AC8" i="11"/>
  <c r="AB48" i="11" s="1"/>
  <c r="AC3" i="11"/>
  <c r="AC4" i="11"/>
  <c r="BO164" i="4"/>
  <c r="BO168" i="4" s="1"/>
  <c r="BJ191" i="4"/>
  <c r="BJ195" i="4" s="1"/>
  <c r="BJ215" i="4"/>
  <c r="BJ216" i="4" s="1"/>
  <c r="BK217" i="4" s="1"/>
  <c r="BK214" i="4"/>
  <c r="BM173" i="4"/>
  <c r="BM176" i="4" s="1"/>
  <c r="BM191" i="4"/>
  <c r="BM193" i="4" s="1"/>
  <c r="BQ191" i="4"/>
  <c r="BQ195" i="4" s="1"/>
  <c r="AD47" i="11"/>
  <c r="AD51" i="11"/>
  <c r="S3" i="11" a="1"/>
  <c r="AR215" i="4"/>
  <c r="AR216" i="4" s="1"/>
  <c r="AS217" i="4" s="1"/>
  <c r="AS214" i="4"/>
  <c r="AY192" i="4"/>
  <c r="T13" i="11"/>
  <c r="T9" i="11"/>
  <c r="T4" i="11"/>
  <c r="T10" i="11"/>
  <c r="T5" i="11"/>
  <c r="T11" i="11"/>
  <c r="T6" i="11"/>
  <c r="T12" i="11"/>
  <c r="T7" i="11"/>
  <c r="T3" i="11"/>
  <c r="T8" i="11"/>
  <c r="AP194" i="4"/>
  <c r="W3" i="11"/>
  <c r="X3" i="11" s="1"/>
  <c r="K19" i="11" s="1"/>
  <c r="W8" i="11"/>
  <c r="X8" i="11" s="1"/>
  <c r="K24" i="11" s="1"/>
  <c r="W13" i="11"/>
  <c r="X13" i="11" s="1"/>
  <c r="K29" i="11" s="1"/>
  <c r="W7" i="11"/>
  <c r="X7" i="11" s="1"/>
  <c r="K23" i="11" s="1"/>
  <c r="W12" i="11"/>
  <c r="X12" i="11" s="1"/>
  <c r="K28" i="11" s="1"/>
  <c r="W6" i="11"/>
  <c r="X6" i="11" s="1"/>
  <c r="K22" i="11" s="1"/>
  <c r="W11" i="11"/>
  <c r="X11" i="11" s="1"/>
  <c r="K27" i="11" s="1"/>
  <c r="W5" i="11"/>
  <c r="X5" i="11" s="1"/>
  <c r="K21" i="11" s="1"/>
  <c r="W10" i="11"/>
  <c r="X10" i="11" s="1"/>
  <c r="K26" i="11" s="1"/>
  <c r="W4" i="11"/>
  <c r="X4" i="11" s="1"/>
  <c r="K20" i="11" s="1"/>
  <c r="W9" i="11"/>
  <c r="X9" i="11" s="1"/>
  <c r="K25" i="11" s="1"/>
  <c r="AP175" i="4"/>
  <c r="AT191" i="4"/>
  <c r="AT194" i="4" s="1"/>
  <c r="AU191" i="4"/>
  <c r="AU193" i="4" s="1"/>
  <c r="AU215" i="4"/>
  <c r="AU216" i="4" s="1"/>
  <c r="AV217" i="4" s="1"/>
  <c r="AV214" i="4"/>
  <c r="AV173" i="4"/>
  <c r="AV175" i="4" s="1"/>
  <c r="AU164" i="4"/>
  <c r="AU168" i="4" s="1"/>
  <c r="AW173" i="4"/>
  <c r="AX173" i="4"/>
  <c r="AX176" i="4" s="1"/>
  <c r="AR191" i="4"/>
  <c r="AR195" i="4" s="1"/>
  <c r="AW205" i="4"/>
  <c r="AW206" i="4" s="1"/>
  <c r="AW207" i="4" s="1"/>
  <c r="AX208" i="4" s="1"/>
  <c r="AS173" i="4"/>
  <c r="AS177" i="4" s="1"/>
  <c r="AU214" i="4"/>
  <c r="AT215" i="4"/>
  <c r="AT216" i="4" s="1"/>
  <c r="AU217" i="4" s="1"/>
  <c r="U5" i="11"/>
  <c r="U11" i="11"/>
  <c r="U6" i="11"/>
  <c r="U12" i="11"/>
  <c r="U7" i="11"/>
  <c r="U3" i="11"/>
  <c r="U8" i="11"/>
  <c r="U4" i="11"/>
  <c r="U9" i="11"/>
  <c r="U13" i="11"/>
  <c r="U10" i="11"/>
  <c r="AR173" i="4"/>
  <c r="AR175" i="4" s="1"/>
  <c r="AY193" i="4"/>
  <c r="AP192" i="4"/>
  <c r="AP193" i="4"/>
  <c r="AS215" i="4"/>
  <c r="AS216" i="4" s="1"/>
  <c r="AT217" i="4" s="1"/>
  <c r="AT214" i="4"/>
  <c r="AU206" i="4"/>
  <c r="AU207" i="4" s="1"/>
  <c r="AV208" i="4" s="1"/>
  <c r="AV205" i="4"/>
  <c r="AV206" i="4" s="1"/>
  <c r="AV207" i="4" s="1"/>
  <c r="AW208" i="4" s="1"/>
  <c r="AY195" i="4"/>
  <c r="AQ173" i="4"/>
  <c r="AS191" i="4"/>
  <c r="AS192" i="4" s="1"/>
  <c r="AQ191" i="4"/>
  <c r="AT173" i="4"/>
  <c r="AT177" i="4" s="1"/>
  <c r="AU173" i="4"/>
  <c r="AU176" i="4" s="1"/>
  <c r="AR206" i="4"/>
  <c r="AR207" i="4" s="1"/>
  <c r="AS208" i="4" s="1"/>
  <c r="AS205" i="4"/>
  <c r="AS206" i="4" s="1"/>
  <c r="AS207" i="4" s="1"/>
  <c r="AT208" i="4" s="1"/>
  <c r="AV191" i="4"/>
  <c r="AV193" i="4" s="1"/>
  <c r="AW214" i="4"/>
  <c r="AV215" i="4"/>
  <c r="AV216" i="4" s="1"/>
  <c r="AW217" i="4" s="1"/>
  <c r="AW191" i="4"/>
  <c r="AX191" i="4"/>
  <c r="AX193" i="4" s="1"/>
  <c r="AY214" i="4"/>
  <c r="AX215" i="4"/>
  <c r="AX216" i="4" s="1"/>
  <c r="AY217" i="4" s="1"/>
  <c r="AA214" i="4"/>
  <c r="Z215" i="4"/>
  <c r="Z216" i="4" s="1"/>
  <c r="AA217" i="4" s="1"/>
  <c r="Z205" i="4"/>
  <c r="Z206" i="4" s="1"/>
  <c r="Z207" i="4" s="1"/>
  <c r="AA208" i="4" s="1"/>
  <c r="Y173" i="4"/>
  <c r="Y174" i="4" s="1"/>
  <c r="Z173" i="4"/>
  <c r="Z177" i="4" s="1"/>
  <c r="X191" i="4"/>
  <c r="X195" i="4" s="1"/>
  <c r="AF175" i="4"/>
  <c r="AC176" i="4"/>
  <c r="L7" i="11"/>
  <c r="L8" i="11"/>
  <c r="F39" i="11" s="1"/>
  <c r="L3" i="11"/>
  <c r="L5" i="11"/>
  <c r="L6" i="11"/>
  <c r="F37" i="11" s="1"/>
  <c r="L11" i="11"/>
  <c r="L12" i="11"/>
  <c r="F43" i="11" s="1"/>
  <c r="L4" i="11"/>
  <c r="L9" i="11"/>
  <c r="F40" i="11" s="1"/>
  <c r="L10" i="11"/>
  <c r="F41" i="11" s="1"/>
  <c r="L13" i="11"/>
  <c r="F44" i="11" s="1"/>
  <c r="Y191" i="4"/>
  <c r="Y193" i="4" s="1"/>
  <c r="AJ34" i="11"/>
  <c r="AI34" i="11"/>
  <c r="AF194" i="4"/>
  <c r="AA215" i="4"/>
  <c r="AA216" i="4" s="1"/>
  <c r="AB217" i="4" s="1"/>
  <c r="AB214" i="4"/>
  <c r="Z191" i="4"/>
  <c r="Z192" i="4" s="1"/>
  <c r="X215" i="4"/>
  <c r="X216" i="4" s="1"/>
  <c r="Y217" i="4" s="1"/>
  <c r="Y214" i="4"/>
  <c r="K3" i="11" a="1"/>
  <c r="AC177" i="4"/>
  <c r="AB173" i="4"/>
  <c r="AB174" i="4" s="1"/>
  <c r="Z214" i="4"/>
  <c r="Y215" i="4"/>
  <c r="Y216" i="4" s="1"/>
  <c r="Z217" i="4" s="1"/>
  <c r="AJ32" i="11"/>
  <c r="AF195" i="4"/>
  <c r="AA173" i="4"/>
  <c r="AA176" i="4" s="1"/>
  <c r="X206" i="4"/>
  <c r="X207" i="4" s="1"/>
  <c r="Y208" i="4" s="1"/>
  <c r="Y205" i="4"/>
  <c r="Y206" i="4" s="1"/>
  <c r="Y207" i="4" s="1"/>
  <c r="Z208" i="4" s="1"/>
  <c r="AB191" i="4"/>
  <c r="AB192" i="4" s="1"/>
  <c r="AD192" i="4"/>
  <c r="AF192" i="4"/>
  <c r="AA191" i="4"/>
  <c r="AA194" i="4" s="1"/>
  <c r="X173" i="4"/>
  <c r="X175" i="4" s="1"/>
  <c r="AB215" i="4"/>
  <c r="AB216" i="4" s="1"/>
  <c r="AC217" i="4" s="1"/>
  <c r="AC214" i="4"/>
  <c r="M12" i="11"/>
  <c r="M7" i="11"/>
  <c r="M13" i="11"/>
  <c r="M8" i="11"/>
  <c r="M3" i="11"/>
  <c r="M9" i="11"/>
  <c r="M4" i="11"/>
  <c r="M10" i="11"/>
  <c r="M5" i="11"/>
  <c r="M11" i="11"/>
  <c r="M6" i="11"/>
  <c r="AC205" i="4"/>
  <c r="AC206" i="4" s="1"/>
  <c r="AC207" i="4" s="1"/>
  <c r="AD208" i="4" s="1"/>
  <c r="AB206" i="4"/>
  <c r="AB207" i="4" s="1"/>
  <c r="AC208" i="4" s="1"/>
  <c r="CW193" i="4"/>
  <c r="DC195" i="4"/>
  <c r="CY195" i="4"/>
  <c r="CU177" i="4"/>
  <c r="DB176" i="4"/>
  <c r="H134" i="4"/>
  <c r="H228" i="4"/>
  <c r="H190" i="4"/>
  <c r="H172" i="4"/>
  <c r="H213" i="4"/>
  <c r="B98" i="4"/>
  <c r="H118" i="4"/>
  <c r="H139" i="4" s="1"/>
  <c r="M118" i="4"/>
  <c r="M139" i="4" s="1"/>
  <c r="F118" i="4"/>
  <c r="F139" i="4" s="1"/>
  <c r="L118" i="4"/>
  <c r="L181" i="4" s="1"/>
  <c r="G118" i="4"/>
  <c r="G139" i="4" s="1"/>
  <c r="J118" i="4"/>
  <c r="J181" i="4" s="1"/>
  <c r="E118" i="4"/>
  <c r="K118" i="4"/>
  <c r="D118" i="4"/>
  <c r="D181" i="4" s="1"/>
  <c r="I118" i="4"/>
  <c r="I139" i="4" s="1"/>
  <c r="L224" i="4"/>
  <c r="L204" i="4"/>
  <c r="J172" i="4"/>
  <c r="I173" i="4" s="1"/>
  <c r="J228" i="4"/>
  <c r="J213" i="4"/>
  <c r="J134" i="4"/>
  <c r="J190" i="4"/>
  <c r="CW194" i="4"/>
  <c r="DD174" i="4"/>
  <c r="CW175" i="4"/>
  <c r="DC177" i="4"/>
  <c r="CU174" i="4"/>
  <c r="AF122" i="4"/>
  <c r="AF143" i="4" s="1"/>
  <c r="AE122" i="4"/>
  <c r="AE143" i="4" s="1"/>
  <c r="F122" i="4"/>
  <c r="F143" i="4" s="1"/>
  <c r="E122" i="4"/>
  <c r="E143" i="4" s="1"/>
  <c r="AV122" i="4"/>
  <c r="AV143" i="4" s="1"/>
  <c r="CH122" i="4"/>
  <c r="CH143" i="4" s="1"/>
  <c r="AP122" i="4"/>
  <c r="AP143" i="4" s="1"/>
  <c r="B99" i="4"/>
  <c r="AS122" i="4"/>
  <c r="AS143" i="4" s="1"/>
  <c r="CE122" i="4"/>
  <c r="CE143" i="4" s="1"/>
  <c r="W122" i="4"/>
  <c r="W143" i="4" s="1"/>
  <c r="BN122" i="4"/>
  <c r="BN143" i="4" s="1"/>
  <c r="I122" i="4"/>
  <c r="I143" i="4" s="1"/>
  <c r="CG122" i="4"/>
  <c r="CG143" i="4" s="1"/>
  <c r="AQ122" i="4"/>
  <c r="AQ143" i="4" s="1"/>
  <c r="BQ122" i="4"/>
  <c r="BQ143" i="4" s="1"/>
  <c r="BM122" i="4"/>
  <c r="BM143" i="4" s="1"/>
  <c r="J122" i="4"/>
  <c r="J143" i="4" s="1"/>
  <c r="Y122" i="4"/>
  <c r="Y143" i="4" s="1"/>
  <c r="BK122" i="4"/>
  <c r="BK143" i="4" s="1"/>
  <c r="CW122" i="4"/>
  <c r="CW143" i="4" s="1"/>
  <c r="AX122" i="4"/>
  <c r="AX143" i="4" s="1"/>
  <c r="M122" i="4"/>
  <c r="M143" i="4" s="1"/>
  <c r="AW122" i="4"/>
  <c r="AW143" i="4" s="1"/>
  <c r="CI122" i="4"/>
  <c r="CI143" i="4" s="1"/>
  <c r="AT122" i="4"/>
  <c r="AT143" i="4" s="1"/>
  <c r="CC122" i="4"/>
  <c r="CC143" i="4" s="1"/>
  <c r="X122" i="4"/>
  <c r="X143" i="4" s="1"/>
  <c r="CV122" i="4"/>
  <c r="CV143" i="4" s="1"/>
  <c r="CJ122" i="4"/>
  <c r="CF122" i="4"/>
  <c r="CF143" i="4" s="1"/>
  <c r="CB122" i="4"/>
  <c r="CB143" i="4" s="1"/>
  <c r="CL143" i="4" s="1"/>
  <c r="AY122" i="4"/>
  <c r="AY143" i="4" s="1"/>
  <c r="H122" i="4"/>
  <c r="H143" i="4" s="1"/>
  <c r="AC122" i="4"/>
  <c r="AC143" i="4" s="1"/>
  <c r="BO122" i="4"/>
  <c r="BO143" i="4" s="1"/>
  <c r="DA122" i="4"/>
  <c r="DA143" i="4" s="1"/>
  <c r="D122" i="4"/>
  <c r="D143" i="4" s="1"/>
  <c r="Z122" i="4"/>
  <c r="Z143" i="4" s="1"/>
  <c r="BL122" i="4"/>
  <c r="BL143" i="4" s="1"/>
  <c r="CX122" i="4"/>
  <c r="CX143" i="4" s="1"/>
  <c r="L122" i="4"/>
  <c r="L143" i="4" s="1"/>
  <c r="CK122" i="4"/>
  <c r="BJ122" i="4"/>
  <c r="BJ143" i="4" s="1"/>
  <c r="DD122" i="4"/>
  <c r="CY122" i="4"/>
  <c r="CY143" i="4" s="1"/>
  <c r="CU122" i="4"/>
  <c r="CU143" i="4" s="1"/>
  <c r="K122" i="4"/>
  <c r="K143" i="4" s="1"/>
  <c r="G122" i="4"/>
  <c r="G143" i="4" s="1"/>
  <c r="AU122" i="4"/>
  <c r="AU143" i="4" s="1"/>
  <c r="BI122" i="4"/>
  <c r="BI143" i="4" s="1"/>
  <c r="AB122" i="4"/>
  <c r="AB143" i="4" s="1"/>
  <c r="AR122" i="4"/>
  <c r="AR143" i="4" s="1"/>
  <c r="AD122" i="4"/>
  <c r="AD143" i="4" s="1"/>
  <c r="CZ122" i="4"/>
  <c r="CZ143" i="4" s="1"/>
  <c r="DC122" i="4"/>
  <c r="DB122" i="4"/>
  <c r="DB143" i="4" s="1"/>
  <c r="CD122" i="4"/>
  <c r="CD143" i="4" s="1"/>
  <c r="BP122" i="4"/>
  <c r="BP143" i="4" s="1"/>
  <c r="BR122" i="4"/>
  <c r="BR143" i="4" s="1"/>
  <c r="AA122" i="4"/>
  <c r="AA143" i="4" s="1"/>
  <c r="D15" i="11"/>
  <c r="M109" i="4"/>
  <c r="M130" i="4" s="1"/>
  <c r="K109" i="4"/>
  <c r="D109" i="4"/>
  <c r="D163" i="4" s="1"/>
  <c r="H109" i="4"/>
  <c r="H130" i="4" s="1"/>
  <c r="F109" i="4"/>
  <c r="F163" i="4" s="1"/>
  <c r="E109" i="4"/>
  <c r="L109" i="4"/>
  <c r="L163" i="4" s="1"/>
  <c r="J109" i="4"/>
  <c r="J163" i="4" s="1"/>
  <c r="I109" i="4"/>
  <c r="I163" i="4" s="1"/>
  <c r="G109" i="4"/>
  <c r="G163" i="4" s="1"/>
  <c r="D191" i="4"/>
  <c r="D192" i="4" s="1"/>
  <c r="E23" i="9"/>
  <c r="F23" i="9" s="1"/>
  <c r="CW195" i="4"/>
  <c r="DC193" i="4"/>
  <c r="CY193" i="4"/>
  <c r="CU194" i="4"/>
  <c r="DD195" i="4"/>
  <c r="DD176" i="4"/>
  <c r="DC175" i="4"/>
  <c r="CX193" i="4"/>
  <c r="F204" i="4"/>
  <c r="F224" i="4"/>
  <c r="I224" i="4"/>
  <c r="I204" i="4"/>
  <c r="K134" i="4"/>
  <c r="K172" i="4"/>
  <c r="K213" i="4"/>
  <c r="K228" i="4"/>
  <c r="K190" i="4"/>
  <c r="F205" i="4"/>
  <c r="H204" i="4"/>
  <c r="H224" i="4"/>
  <c r="F213" i="4"/>
  <c r="F228" i="4"/>
  <c r="F190" i="4"/>
  <c r="F172" i="4"/>
  <c r="F134" i="4"/>
  <c r="D3" i="11" a="1"/>
  <c r="J204" i="4"/>
  <c r="J224" i="4"/>
  <c r="M204" i="4"/>
  <c r="M224" i="4"/>
  <c r="AA33" i="11"/>
  <c r="AA36" i="11"/>
  <c r="AA29" i="11"/>
  <c r="AA31" i="11"/>
  <c r="AA34" i="11"/>
  <c r="AA37" i="11"/>
  <c r="AA39" i="11"/>
  <c r="AA32" i="11"/>
  <c r="AA35" i="11"/>
  <c r="AA38" i="11"/>
  <c r="AA30" i="11"/>
  <c r="D204" i="4"/>
  <c r="D224" i="4"/>
  <c r="G3" i="11" a="1"/>
  <c r="G204" i="4"/>
  <c r="G224" i="4"/>
  <c r="E228" i="4"/>
  <c r="E190" i="4"/>
  <c r="E134" i="4"/>
  <c r="E172" i="4"/>
  <c r="E213" i="4"/>
  <c r="E3" i="11" a="1"/>
  <c r="G190" i="4"/>
  <c r="G134" i="4"/>
  <c r="G213" i="4"/>
  <c r="G228" i="4"/>
  <c r="G172" i="4"/>
  <c r="D113" i="4"/>
  <c r="G113" i="4"/>
  <c r="W113" i="4"/>
  <c r="AT113" i="4"/>
  <c r="BQ113" i="4"/>
  <c r="CU113" i="4"/>
  <c r="AR113" i="4"/>
  <c r="AQ113" i="4"/>
  <c r="BN113" i="4"/>
  <c r="CK113" i="4"/>
  <c r="Y113" i="4"/>
  <c r="BP113" i="4"/>
  <c r="BL113" i="4"/>
  <c r="CD113" i="4"/>
  <c r="CW113" i="4"/>
  <c r="J113" i="4"/>
  <c r="I113" i="4"/>
  <c r="AA113" i="4"/>
  <c r="AX113" i="4"/>
  <c r="CB113" i="4"/>
  <c r="CY113" i="4"/>
  <c r="X113" i="4"/>
  <c r="AU113" i="4"/>
  <c r="BR113" i="4"/>
  <c r="CV113" i="4"/>
  <c r="AV113" i="4"/>
  <c r="CE113" i="4"/>
  <c r="CI113" i="4"/>
  <c r="AD113" i="4"/>
  <c r="DA113" i="4"/>
  <c r="F113" i="4"/>
  <c r="E113" i="4"/>
  <c r="L113" i="4"/>
  <c r="AE113" i="4"/>
  <c r="BI113" i="4"/>
  <c r="CF113" i="4"/>
  <c r="DC113" i="4"/>
  <c r="AB113" i="4"/>
  <c r="AY113" i="4"/>
  <c r="CC113" i="4"/>
  <c r="CZ113" i="4"/>
  <c r="BK113" i="4"/>
  <c r="DB113" i="4"/>
  <c r="CX113" i="4"/>
  <c r="AS113" i="4"/>
  <c r="M113" i="4"/>
  <c r="AC113" i="4"/>
  <c r="DD113" i="4"/>
  <c r="CH113" i="4"/>
  <c r="CG113" i="4"/>
  <c r="AP113" i="4"/>
  <c r="AF113" i="4"/>
  <c r="Z113" i="4"/>
  <c r="CJ113" i="4"/>
  <c r="H113" i="4"/>
  <c r="BM113" i="4"/>
  <c r="BJ113" i="4"/>
  <c r="AW113" i="4"/>
  <c r="K113" i="4"/>
  <c r="BO113" i="4"/>
  <c r="CH192" i="4"/>
  <c r="CH194" i="4"/>
  <c r="CH195" i="4"/>
  <c r="CH193" i="4"/>
  <c r="AQ13" i="11"/>
  <c r="AQ9" i="11"/>
  <c r="CD215" i="4"/>
  <c r="CD216" i="4" s="1"/>
  <c r="CE217" i="4" s="1"/>
  <c r="CE214" i="4"/>
  <c r="AI3" i="11"/>
  <c r="AI9" i="11"/>
  <c r="AI4" i="11"/>
  <c r="CZ173" i="4"/>
  <c r="CZ176" i="4" s="1"/>
  <c r="CK164" i="4"/>
  <c r="CK167" i="4" s="1"/>
  <c r="DB205" i="4"/>
  <c r="DB206" i="4" s="1"/>
  <c r="DB207" i="4" s="1"/>
  <c r="DC208" i="4" s="1"/>
  <c r="CE164" i="4"/>
  <c r="CE165" i="4" s="1"/>
  <c r="CF205" i="4"/>
  <c r="CF206" i="4" s="1"/>
  <c r="CF207" i="4" s="1"/>
  <c r="CG208" i="4" s="1"/>
  <c r="CC191" i="4"/>
  <c r="CC193" i="4" s="1"/>
  <c r="CZ182" i="4"/>
  <c r="CZ183" i="4" s="1"/>
  <c r="CD182" i="4"/>
  <c r="CD184" i="4" s="1"/>
  <c r="CJ182" i="4"/>
  <c r="CJ185" i="4" s="1"/>
  <c r="CE191" i="4"/>
  <c r="CE194" i="4" s="1"/>
  <c r="CF182" i="4"/>
  <c r="CF186" i="4" s="1"/>
  <c r="AO50" i="11"/>
  <c r="AP50" i="11"/>
  <c r="AO47" i="11"/>
  <c r="AP47" i="11"/>
  <c r="AR3" i="11"/>
  <c r="AR4" i="11"/>
  <c r="AR10" i="11"/>
  <c r="AR7" i="11"/>
  <c r="AR6" i="11"/>
  <c r="AT6" i="11" s="1"/>
  <c r="AR9" i="11"/>
  <c r="AR11" i="11"/>
  <c r="AR5" i="11"/>
  <c r="AR8" i="11"/>
  <c r="AT8" i="11" s="1"/>
  <c r="AR13" i="11"/>
  <c r="AT13" i="11" s="1"/>
  <c r="AR12" i="11"/>
  <c r="DC194" i="4"/>
  <c r="CY194" i="4"/>
  <c r="CU193" i="4"/>
  <c r="CB215" i="4"/>
  <c r="CB216" i="4" s="1"/>
  <c r="CC217" i="4" s="1"/>
  <c r="CL217" i="4" s="1"/>
  <c r="CM218" i="4" s="1"/>
  <c r="CC214" i="4"/>
  <c r="CH182" i="4"/>
  <c r="CH186" i="4" s="1"/>
  <c r="CI173" i="4"/>
  <c r="CI177" i="4" s="1"/>
  <c r="CV177" i="4"/>
  <c r="CD173" i="4"/>
  <c r="CD174" i="4" s="1"/>
  <c r="CH214" i="4"/>
  <c r="CG215" i="4"/>
  <c r="CG216" i="4" s="1"/>
  <c r="CH217" i="4" s="1"/>
  <c r="CG173" i="4"/>
  <c r="CG175" i="4" s="1"/>
  <c r="CK182" i="4"/>
  <c r="CK184" i="4" s="1"/>
  <c r="CV194" i="4"/>
  <c r="CV195" i="4"/>
  <c r="CJ191" i="4"/>
  <c r="CJ195" i="4" s="1"/>
  <c r="CW176" i="4"/>
  <c r="CB182" i="4"/>
  <c r="CB184" i="4" s="1"/>
  <c r="AM3" i="11"/>
  <c r="AN3" i="11" s="1"/>
  <c r="AM12" i="11"/>
  <c r="AN12" i="11" s="1"/>
  <c r="AM10" i="11"/>
  <c r="AN10" i="11" s="1"/>
  <c r="AM8" i="11"/>
  <c r="AN8" i="11" s="1"/>
  <c r="AM6" i="11"/>
  <c r="AN6" i="11" s="1"/>
  <c r="AM13" i="11"/>
  <c r="AN13" i="11" s="1"/>
  <c r="AM4" i="11"/>
  <c r="AN4" i="11" s="1"/>
  <c r="AM11" i="11"/>
  <c r="AN11" i="11" s="1"/>
  <c r="AM9" i="11"/>
  <c r="AN9" i="11" s="1"/>
  <c r="AM7" i="11"/>
  <c r="AN7" i="11" s="1"/>
  <c r="AM5" i="11"/>
  <c r="AN5" i="11" s="1"/>
  <c r="CY206" i="4"/>
  <c r="CY207" i="4" s="1"/>
  <c r="CZ208" i="4" s="1"/>
  <c r="CZ205" i="4"/>
  <c r="CZ206" i="4" s="1"/>
  <c r="CZ207" i="4" s="1"/>
  <c r="DA208" i="4" s="1"/>
  <c r="CX192" i="4"/>
  <c r="DA205" i="4"/>
  <c r="DA206" i="4" s="1"/>
  <c r="DA207" i="4" s="1"/>
  <c r="DB208" i="4" s="1"/>
  <c r="CZ164" i="4"/>
  <c r="CZ168" i="4" s="1"/>
  <c r="CE205" i="4"/>
  <c r="CE206" i="4" s="1"/>
  <c r="CE207" i="4" s="1"/>
  <c r="CF208" i="4" s="1"/>
  <c r="CK205" i="4"/>
  <c r="CK206" i="4" s="1"/>
  <c r="CK207" i="4" s="1"/>
  <c r="CJ206" i="4"/>
  <c r="CJ207" i="4" s="1"/>
  <c r="CK208" i="4" s="1"/>
  <c r="DB175" i="4"/>
  <c r="CG205" i="4"/>
  <c r="AP53" i="11"/>
  <c r="AO53" i="11"/>
  <c r="AP52" i="11"/>
  <c r="AP49" i="11"/>
  <c r="AO49" i="11"/>
  <c r="CG164" i="4"/>
  <c r="CG166" i="4" s="1"/>
  <c r="CG206" i="4"/>
  <c r="CG207" i="4" s="1"/>
  <c r="CH208" i="4" s="1"/>
  <c r="CH205" i="4"/>
  <c r="CH206" i="4" s="1"/>
  <c r="CH207" i="4" s="1"/>
  <c r="CI208" i="4" s="1"/>
  <c r="CK173" i="4"/>
  <c r="CK174" i="4" s="1"/>
  <c r="DC205" i="4"/>
  <c r="DC164" i="4"/>
  <c r="DC168" i="4" s="1"/>
  <c r="CC164" i="4"/>
  <c r="CC165" i="4" s="1"/>
  <c r="CD205" i="4"/>
  <c r="CD206" i="4" s="1"/>
  <c r="CD207" i="4" s="1"/>
  <c r="CE208" i="4" s="1"/>
  <c r="CK191" i="4"/>
  <c r="CK193" i="4" s="1"/>
  <c r="CI205" i="4"/>
  <c r="CI206" i="4" s="1"/>
  <c r="CI207" i="4" s="1"/>
  <c r="CJ208" i="4" s="1"/>
  <c r="DA173" i="4"/>
  <c r="DA175" i="4" s="1"/>
  <c r="DA191" i="4"/>
  <c r="DA194" i="4" s="1"/>
  <c r="DC206" i="4"/>
  <c r="DC207" i="4" s="1"/>
  <c r="DD208" i="4" s="1"/>
  <c r="DD205" i="4"/>
  <c r="DD206" i="4" s="1"/>
  <c r="DD207" i="4" s="1"/>
  <c r="CV176" i="4"/>
  <c r="CV175" i="4"/>
  <c r="CZ191" i="4"/>
  <c r="CZ195" i="4" s="1"/>
  <c r="DA214" i="4"/>
  <c r="CZ215" i="4"/>
  <c r="CZ216" i="4" s="1"/>
  <c r="DA217" i="4" s="1"/>
  <c r="CF215" i="4"/>
  <c r="CF216" i="4" s="1"/>
  <c r="CG217" i="4" s="1"/>
  <c r="CG214" i="4"/>
  <c r="CV192" i="4"/>
  <c r="CX205" i="4"/>
  <c r="CX206" i="4" s="1"/>
  <c r="CX207" i="4" s="1"/>
  <c r="CY208" i="4" s="1"/>
  <c r="CW206" i="4"/>
  <c r="CW207" i="4" s="1"/>
  <c r="CX208" i="4" s="1"/>
  <c r="CM143" i="4"/>
  <c r="CM130" i="4"/>
  <c r="CL130" i="4"/>
  <c r="DD182" i="4"/>
  <c r="DD186" i="4" s="1"/>
  <c r="CY182" i="4"/>
  <c r="CY183" i="4" s="1"/>
  <c r="CX194" i="4"/>
  <c r="CC173" i="4"/>
  <c r="CC174" i="4" s="1"/>
  <c r="CE173" i="4"/>
  <c r="CE177" i="4" s="1"/>
  <c r="AO46" i="11"/>
  <c r="AP46" i="11"/>
  <c r="AO44" i="11"/>
  <c r="AP44" i="11"/>
  <c r="AO51" i="11"/>
  <c r="AP51" i="11"/>
  <c r="CB173" i="4"/>
  <c r="CB175" i="4" s="1"/>
  <c r="CJ214" i="4"/>
  <c r="CI215" i="4"/>
  <c r="CI216" i="4" s="1"/>
  <c r="CJ217" i="4" s="1"/>
  <c r="CJ173" i="4"/>
  <c r="CJ177" i="4" s="1"/>
  <c r="CB164" i="4"/>
  <c r="CB165" i="4" s="1"/>
  <c r="CG182" i="4"/>
  <c r="CG186" i="4" s="1"/>
  <c r="AJ12" i="11"/>
  <c r="AJ11" i="11"/>
  <c r="AJ9" i="11"/>
  <c r="AJ8" i="11"/>
  <c r="AL8" i="11" s="1"/>
  <c r="AJ7" i="11"/>
  <c r="AJ13" i="11"/>
  <c r="AJ10" i="11"/>
  <c r="AJ4" i="11"/>
  <c r="AJ6" i="11"/>
  <c r="AL6" i="11" s="1"/>
  <c r="AJ5" i="11"/>
  <c r="AJ3" i="11"/>
  <c r="CB191" i="4"/>
  <c r="CB195" i="4" s="1"/>
  <c r="CL134" i="4"/>
  <c r="CM134" i="4"/>
  <c r="DA215" i="4"/>
  <c r="DA216" i="4" s="1"/>
  <c r="DB217" i="4" s="1"/>
  <c r="DB214" i="4"/>
  <c r="CI191" i="4"/>
  <c r="CI194" i="4" s="1"/>
  <c r="DC182" i="4"/>
  <c r="DC186" i="4" s="1"/>
  <c r="CD191" i="4"/>
  <c r="CD195" i="4" s="1"/>
  <c r="AS5" i="11"/>
  <c r="AS9" i="11"/>
  <c r="AN49" i="11" s="1"/>
  <c r="AS3" i="11"/>
  <c r="AS6" i="11"/>
  <c r="AN46" i="11" s="1"/>
  <c r="AS10" i="11"/>
  <c r="AN50" i="11" s="1"/>
  <c r="AS4" i="11"/>
  <c r="AN44" i="11" s="1"/>
  <c r="AS7" i="11"/>
  <c r="AN47" i="11" s="1"/>
  <c r="AS11" i="11"/>
  <c r="AN51" i="11" s="1"/>
  <c r="AS13" i="11"/>
  <c r="AN53" i="11" s="1"/>
  <c r="AS8" i="11"/>
  <c r="AS12" i="11"/>
  <c r="CG191" i="4"/>
  <c r="CG193" i="4" s="1"/>
  <c r="CH173" i="4"/>
  <c r="CF173" i="4"/>
  <c r="CF174" i="4" s="1"/>
  <c r="CF191" i="4"/>
  <c r="CF194" i="4" s="1"/>
  <c r="CK214" i="4"/>
  <c r="CJ215" i="4"/>
  <c r="CJ216" i="4" s="1"/>
  <c r="CK217" i="4" s="1"/>
  <c r="CB206" i="4"/>
  <c r="CB207" i="4" s="1"/>
  <c r="CC208" i="4" s="1"/>
  <c r="CC205" i="4"/>
  <c r="CC206" i="4" s="1"/>
  <c r="CC207" i="4" s="1"/>
  <c r="CD208" i="4" s="1"/>
  <c r="CL139" i="4"/>
  <c r="CM139" i="4"/>
  <c r="DD164" i="4"/>
  <c r="DD166" i="4" s="1"/>
  <c r="CI182" i="4"/>
  <c r="CY173" i="4"/>
  <c r="CE182" i="4"/>
  <c r="CE186" i="4" s="1"/>
  <c r="CD214" i="4"/>
  <c r="CC215" i="4"/>
  <c r="CC216" i="4" s="1"/>
  <c r="CD217" i="4" s="1"/>
  <c r="CD164" i="4"/>
  <c r="CD165" i="4" s="1"/>
  <c r="CJ164" i="4"/>
  <c r="CJ166" i="4" s="1"/>
  <c r="CI164" i="4"/>
  <c r="AK5" i="11"/>
  <c r="AK9" i="11"/>
  <c r="AK6" i="11"/>
  <c r="AK10" i="11"/>
  <c r="AK4" i="11"/>
  <c r="AK7" i="11"/>
  <c r="AK11" i="11"/>
  <c r="AK3" i="11"/>
  <c r="AK13" i="11"/>
  <c r="AK8" i="11"/>
  <c r="AK12" i="11"/>
  <c r="CF214" i="4"/>
  <c r="CE215" i="4"/>
  <c r="CE216" i="4" s="1"/>
  <c r="CF217" i="4" s="1"/>
  <c r="CF164" i="4"/>
  <c r="CF165" i="4" s="1"/>
  <c r="AO43" i="11"/>
  <c r="CV183" i="4" l="1"/>
  <c r="CV184" i="4"/>
  <c r="CW182" i="4"/>
  <c r="CW183" i="4" s="1"/>
  <c r="AQ7" i="11"/>
  <c r="AQ11" i="11"/>
  <c r="AD53" i="11"/>
  <c r="AB51" i="11"/>
  <c r="AD45" i="11"/>
  <c r="AQ5" i="11"/>
  <c r="AQ8" i="11"/>
  <c r="CX164" i="4"/>
  <c r="CX168" i="4" s="1"/>
  <c r="AN48" i="11"/>
  <c r="AQ10" i="11"/>
  <c r="AQ3" i="11"/>
  <c r="AB45" i="11"/>
  <c r="AO45" i="11"/>
  <c r="AN45" i="11"/>
  <c r="DA164" i="4"/>
  <c r="DA168" i="4" s="1"/>
  <c r="AQ4" i="11"/>
  <c r="O134" i="4"/>
  <c r="CV185" i="4"/>
  <c r="AQ6" i="11"/>
  <c r="AP48" i="11"/>
  <c r="CW164" i="4"/>
  <c r="CW167" i="4" s="1"/>
  <c r="CV164" i="4"/>
  <c r="CV167" i="4" s="1"/>
  <c r="AN52" i="11"/>
  <c r="AN43" i="11"/>
  <c r="DB182" i="4"/>
  <c r="DB186" i="4" s="1"/>
  <c r="CV186" i="4"/>
  <c r="AB43" i="11"/>
  <c r="AB53" i="11"/>
  <c r="BR184" i="4"/>
  <c r="AH37" i="11"/>
  <c r="I20" i="11"/>
  <c r="I19" i="11"/>
  <c r="I27" i="11"/>
  <c r="N13" i="11"/>
  <c r="J28" i="11"/>
  <c r="AD12" i="11"/>
  <c r="J23" i="11"/>
  <c r="J27" i="11"/>
  <c r="J24" i="11"/>
  <c r="J21" i="11"/>
  <c r="J26" i="11"/>
  <c r="J29" i="11"/>
  <c r="J22" i="11"/>
  <c r="J25" i="11"/>
  <c r="J20" i="11"/>
  <c r="J19" i="11"/>
  <c r="AC192" i="4"/>
  <c r="AC193" i="4"/>
  <c r="AC195" i="4"/>
  <c r="I191" i="4"/>
  <c r="I193" i="4" s="1"/>
  <c r="CU182" i="4"/>
  <c r="CU164" i="4"/>
  <c r="CU165" i="4" s="1"/>
  <c r="AT11" i="11"/>
  <c r="BN167" i="4"/>
  <c r="AC52" i="11"/>
  <c r="AC48" i="11"/>
  <c r="BN165" i="4"/>
  <c r="AB52" i="11"/>
  <c r="AL5" i="11"/>
  <c r="AL4" i="11"/>
  <c r="AT7" i="11"/>
  <c r="AD8" i="11"/>
  <c r="AL10" i="11"/>
  <c r="AL9" i="11"/>
  <c r="AL13" i="11"/>
  <c r="AL11" i="11"/>
  <c r="AL7" i="11"/>
  <c r="AL12" i="11"/>
  <c r="AT5" i="11"/>
  <c r="DE208" i="4"/>
  <c r="DF209" i="4" s="1"/>
  <c r="CX186" i="4"/>
  <c r="CX183" i="4"/>
  <c r="CX184" i="4"/>
  <c r="CX185" i="4"/>
  <c r="F42" i="11"/>
  <c r="O42" i="11" s="1"/>
  <c r="G34" i="11"/>
  <c r="P34" i="11" s="1"/>
  <c r="BM165" i="4"/>
  <c r="DE143" i="4"/>
  <c r="DF143" i="4"/>
  <c r="CL208" i="4"/>
  <c r="CM209" i="4" s="1"/>
  <c r="AT9" i="11"/>
  <c r="AT12" i="11"/>
  <c r="AT4" i="11"/>
  <c r="AI7" i="11"/>
  <c r="CE166" i="4"/>
  <c r="AI5" i="11"/>
  <c r="AI12" i="11"/>
  <c r="AI6" i="11"/>
  <c r="BQ168" i="4"/>
  <c r="AD4" i="11"/>
  <c r="AD182" i="4"/>
  <c r="AD186" i="4" s="1"/>
  <c r="AD5" i="11"/>
  <c r="DE139" i="4"/>
  <c r="DF139" i="4"/>
  <c r="AI8" i="11"/>
  <c r="CG185" i="4"/>
  <c r="AT10" i="11"/>
  <c r="AI13" i="11"/>
  <c r="AI11" i="11"/>
  <c r="G55" i="11"/>
  <c r="P56" i="11" s="1"/>
  <c r="G53" i="11"/>
  <c r="G51" i="11"/>
  <c r="P52" i="11" s="1"/>
  <c r="BQ167" i="4"/>
  <c r="BQ166" i="4"/>
  <c r="DF130" i="4"/>
  <c r="DE130" i="4"/>
  <c r="CZ165" i="4"/>
  <c r="G58" i="11"/>
  <c r="P59" i="11" s="1"/>
  <c r="G48" i="11"/>
  <c r="P49" i="11" s="1"/>
  <c r="G54" i="11"/>
  <c r="P55" i="11" s="1"/>
  <c r="G52" i="11"/>
  <c r="G50" i="11"/>
  <c r="P51" i="11" s="1"/>
  <c r="CY165" i="4"/>
  <c r="CW184" i="4"/>
  <c r="G49" i="11"/>
  <c r="AB44" i="11"/>
  <c r="BP164" i="4"/>
  <c r="BP168" i="4" s="1"/>
  <c r="BM166" i="4"/>
  <c r="BM168" i="4"/>
  <c r="BQ182" i="4"/>
  <c r="BQ183" i="4" s="1"/>
  <c r="M214" i="4"/>
  <c r="AC174" i="4"/>
  <c r="AC178" i="4" s="1"/>
  <c r="AC179" i="4" s="1"/>
  <c r="AE175" i="4"/>
  <c r="AD175" i="4"/>
  <c r="BI167" i="4"/>
  <c r="BI166" i="4"/>
  <c r="BI165" i="4"/>
  <c r="BI168" i="4"/>
  <c r="BS208" i="4"/>
  <c r="BT209" i="4" s="1"/>
  <c r="AD11" i="11"/>
  <c r="AD13" i="11"/>
  <c r="BR185" i="4"/>
  <c r="BR186" i="4"/>
  <c r="BT130" i="4"/>
  <c r="BJ182" i="4"/>
  <c r="BJ186" i="4" s="1"/>
  <c r="BP182" i="4"/>
  <c r="BP183" i="4" s="1"/>
  <c r="BR168" i="4"/>
  <c r="BR166" i="4"/>
  <c r="BT139" i="4"/>
  <c r="BR165" i="4"/>
  <c r="AE194" i="4"/>
  <c r="BI186" i="4"/>
  <c r="BI183" i="4"/>
  <c r="BI185" i="4"/>
  <c r="BI184" i="4"/>
  <c r="BL164" i="4"/>
  <c r="BL166" i="4" s="1"/>
  <c r="BS143" i="4"/>
  <c r="BT143" i="4"/>
  <c r="AD10" i="11"/>
  <c r="BM182" i="4"/>
  <c r="BS130" i="4"/>
  <c r="AD6" i="11"/>
  <c r="AD9" i="11"/>
  <c r="AD7" i="11"/>
  <c r="BN182" i="4"/>
  <c r="BS139" i="4"/>
  <c r="BK164" i="4"/>
  <c r="BK167" i="4" s="1"/>
  <c r="BL182" i="4"/>
  <c r="AI31" i="11"/>
  <c r="AJ31" i="11"/>
  <c r="DD178" i="4"/>
  <c r="DD179" i="4" s="1"/>
  <c r="I181" i="4"/>
  <c r="I182" i="4" s="1"/>
  <c r="I183" i="4" s="1"/>
  <c r="BO166" i="4"/>
  <c r="AE195" i="4"/>
  <c r="E214" i="4"/>
  <c r="H163" i="4"/>
  <c r="G164" i="4" s="1"/>
  <c r="G166" i="4" s="1"/>
  <c r="M173" i="4"/>
  <c r="M174" i="4" s="1"/>
  <c r="AQ164" i="4"/>
  <c r="AQ166" i="4" s="1"/>
  <c r="AQ185" i="4"/>
  <c r="AQ184" i="4"/>
  <c r="N12" i="11"/>
  <c r="AE192" i="4"/>
  <c r="AI33" i="11"/>
  <c r="O43" i="11"/>
  <c r="AJ29" i="11"/>
  <c r="W19" i="11" s="1"/>
  <c r="AI29" i="11"/>
  <c r="AI35" i="11"/>
  <c r="AI32" i="11"/>
  <c r="AJ35" i="11"/>
  <c r="O37" i="11"/>
  <c r="V10" i="11"/>
  <c r="G69" i="11" s="1"/>
  <c r="P70" i="11" s="1"/>
  <c r="AT193" i="4"/>
  <c r="AJ37" i="11"/>
  <c r="AI37" i="11"/>
  <c r="AD177" i="4"/>
  <c r="J214" i="4"/>
  <c r="V9" i="11"/>
  <c r="G68" i="11" s="1"/>
  <c r="P69" i="11" s="1"/>
  <c r="V13" i="11"/>
  <c r="G72" i="11" s="1"/>
  <c r="P73" i="11" s="1"/>
  <c r="V11" i="11"/>
  <c r="G70" i="11" s="1"/>
  <c r="P71" i="11" s="1"/>
  <c r="V6" i="11"/>
  <c r="G65" i="11" s="1"/>
  <c r="P66" i="11" s="1"/>
  <c r="V8" i="11"/>
  <c r="G67" i="11" s="1"/>
  <c r="P68" i="11" s="1"/>
  <c r="V12" i="11"/>
  <c r="AE174" i="4"/>
  <c r="AJ36" i="11"/>
  <c r="AJ39" i="11"/>
  <c r="O44" i="11"/>
  <c r="AI36" i="11"/>
  <c r="AI39" i="11"/>
  <c r="AE177" i="4"/>
  <c r="AJ33" i="11"/>
  <c r="AJ30" i="11"/>
  <c r="AI30" i="11"/>
  <c r="Y164" i="4"/>
  <c r="Y168" i="4" s="1"/>
  <c r="G130" i="4"/>
  <c r="AD196" i="4"/>
  <c r="AD197" i="4" s="1"/>
  <c r="D130" i="4"/>
  <c r="O40" i="11"/>
  <c r="O41" i="11"/>
  <c r="O39" i="11"/>
  <c r="G43" i="11"/>
  <c r="P43" i="11" s="1"/>
  <c r="G42" i="11"/>
  <c r="P42" i="11" s="1"/>
  <c r="G41" i="11"/>
  <c r="P41" i="11" s="1"/>
  <c r="G40" i="11"/>
  <c r="P40" i="11" s="1"/>
  <c r="AQ186" i="4"/>
  <c r="G57" i="11"/>
  <c r="P58" i="11" s="1"/>
  <c r="G56" i="11"/>
  <c r="P57" i="11" s="1"/>
  <c r="G39" i="11"/>
  <c r="P39" i="11" s="1"/>
  <c r="G37" i="11"/>
  <c r="P37" i="11" s="1"/>
  <c r="G44" i="11"/>
  <c r="P44" i="11" s="1"/>
  <c r="N6" i="11"/>
  <c r="F65" i="11" s="1"/>
  <c r="O66" i="11" s="1"/>
  <c r="F57" i="11"/>
  <c r="O58" i="11" s="1"/>
  <c r="F38" i="11"/>
  <c r="O38" i="11" s="1"/>
  <c r="AA164" i="4"/>
  <c r="AA165" i="4" s="1"/>
  <c r="J139" i="4"/>
  <c r="J130" i="4"/>
  <c r="AF178" i="4"/>
  <c r="AF179" i="4" s="1"/>
  <c r="L191" i="4"/>
  <c r="L192" i="4" s="1"/>
  <c r="I175" i="4"/>
  <c r="I176" i="4"/>
  <c r="AT192" i="4"/>
  <c r="AP178" i="4"/>
  <c r="AP179" i="4" s="1"/>
  <c r="AH38" i="11"/>
  <c r="AI38" i="11"/>
  <c r="AJ38" i="11"/>
  <c r="BK176" i="4"/>
  <c r="DB196" i="4"/>
  <c r="DB197" i="4" s="1"/>
  <c r="O191" i="9"/>
  <c r="O195" i="9"/>
  <c r="O192" i="9"/>
  <c r="O196" i="9"/>
  <c r="N190" i="9"/>
  <c r="O193" i="9"/>
  <c r="O194" i="9"/>
  <c r="DC178" i="4"/>
  <c r="DC179" i="4" s="1"/>
  <c r="Y192" i="4"/>
  <c r="AR165" i="4"/>
  <c r="AB182" i="4"/>
  <c r="AB183" i="4" s="1"/>
  <c r="CB194" i="4"/>
  <c r="DA185" i="4"/>
  <c r="DA186" i="4"/>
  <c r="CZ186" i="4"/>
  <c r="CX178" i="4"/>
  <c r="CX179" i="4" s="1"/>
  <c r="DD196" i="4"/>
  <c r="DD197" i="4" s="1"/>
  <c r="CU178" i="4"/>
  <c r="CU179" i="4" s="1"/>
  <c r="CJ168" i="4"/>
  <c r="CH183" i="4"/>
  <c r="CB186" i="4"/>
  <c r="CD186" i="4"/>
  <c r="P53" i="11"/>
  <c r="BO167" i="4"/>
  <c r="BK186" i="4"/>
  <c r="BO186" i="4"/>
  <c r="BK174" i="4"/>
  <c r="BK183" i="4"/>
  <c r="BK175" i="4"/>
  <c r="BK168" i="4"/>
  <c r="BK184" i="4"/>
  <c r="BO185" i="4"/>
  <c r="AU167" i="4"/>
  <c r="AB164" i="4"/>
  <c r="AB166" i="4" s="1"/>
  <c r="N8" i="11"/>
  <c r="F67" i="11" s="1"/>
  <c r="O68" i="11" s="1"/>
  <c r="N10" i="11"/>
  <c r="F69" i="11" s="1"/>
  <c r="O70" i="11" s="1"/>
  <c r="X167" i="4"/>
  <c r="W178" i="4"/>
  <c r="W179" i="4" s="1"/>
  <c r="AA182" i="4"/>
  <c r="AA185" i="4" s="1"/>
  <c r="N11" i="11"/>
  <c r="CW178" i="4"/>
  <c r="CW179" i="4" s="1"/>
  <c r="G181" i="4"/>
  <c r="DB178" i="4"/>
  <c r="DB179" i="4" s="1"/>
  <c r="D139" i="4"/>
  <c r="H181" i="4"/>
  <c r="L139" i="4"/>
  <c r="Y176" i="4"/>
  <c r="Z195" i="4"/>
  <c r="AX174" i="4"/>
  <c r="AR174" i="4"/>
  <c r="BM174" i="4"/>
  <c r="BI174" i="4"/>
  <c r="DA165" i="4"/>
  <c r="DC165" i="4"/>
  <c r="DD185" i="4"/>
  <c r="CY196" i="4"/>
  <c r="CY197" i="4" s="1"/>
  <c r="CZ185" i="4"/>
  <c r="DB166" i="4"/>
  <c r="DD183" i="4"/>
  <c r="DC196" i="4"/>
  <c r="DC197" i="4" s="1"/>
  <c r="DB168" i="4"/>
  <c r="CD166" i="4"/>
  <c r="CK185" i="4"/>
  <c r="CC167" i="4"/>
  <c r="CB185" i="4"/>
  <c r="CH184" i="4"/>
  <c r="CD185" i="4"/>
  <c r="CJ167" i="4"/>
  <c r="CJ165" i="4"/>
  <c r="CK195" i="4"/>
  <c r="CD183" i="4"/>
  <c r="CC192" i="4"/>
  <c r="P50" i="11"/>
  <c r="P54" i="11"/>
  <c r="BO165" i="4"/>
  <c r="BN175" i="4"/>
  <c r="BO183" i="4"/>
  <c r="AR168" i="4"/>
  <c r="AV174" i="4"/>
  <c r="X176" i="4"/>
  <c r="AA174" i="4"/>
  <c r="AB176" i="4"/>
  <c r="X168" i="4"/>
  <c r="Z193" i="4"/>
  <c r="W196" i="4"/>
  <c r="W197" i="4" s="1"/>
  <c r="AS194" i="4"/>
  <c r="CV196" i="4"/>
  <c r="CV197" i="4" s="1"/>
  <c r="CU196" i="4"/>
  <c r="CU197" i="4" s="1"/>
  <c r="CC195" i="4"/>
  <c r="M163" i="4"/>
  <c r="M164" i="4" s="1"/>
  <c r="M165" i="4" s="1"/>
  <c r="Y177" i="4"/>
  <c r="Z194" i="4"/>
  <c r="AT195" i="4"/>
  <c r="AS195" i="4"/>
  <c r="AX177" i="4"/>
  <c r="CK192" i="4"/>
  <c r="F181" i="4"/>
  <c r="Y175" i="4"/>
  <c r="AS193" i="4"/>
  <c r="AU195" i="4"/>
  <c r="BQ192" i="4"/>
  <c r="BO192" i="4"/>
  <c r="AY178" i="4"/>
  <c r="AY179" i="4" s="1"/>
  <c r="AH31" i="11"/>
  <c r="F50" i="11"/>
  <c r="O51" i="11" s="1"/>
  <c r="AH29" i="11"/>
  <c r="F48" i="11"/>
  <c r="O49" i="11" s="1"/>
  <c r="AB193" i="4"/>
  <c r="AG208" i="4"/>
  <c r="AH209" i="4" s="1"/>
  <c r="AA177" i="4"/>
  <c r="AR177" i="4"/>
  <c r="AS176" i="4"/>
  <c r="AR192" i="4"/>
  <c r="V4" i="11"/>
  <c r="G63" i="11" s="1"/>
  <c r="P64" i="11" s="1"/>
  <c r="G35" i="11"/>
  <c r="P35" i="11" s="1"/>
  <c r="BR195" i="4"/>
  <c r="BO174" i="4"/>
  <c r="BK193" i="4"/>
  <c r="BP177" i="4"/>
  <c r="BI195" i="4"/>
  <c r="AH36" i="11"/>
  <c r="F55" i="11"/>
  <c r="O56" i="11" s="1"/>
  <c r="AH34" i="11"/>
  <c r="F53" i="11"/>
  <c r="O54" i="11" s="1"/>
  <c r="AA192" i="4"/>
  <c r="N4" i="11"/>
  <c r="F35" i="11"/>
  <c r="O35" i="11" s="1"/>
  <c r="N5" i="11"/>
  <c r="F36" i="11"/>
  <c r="O36" i="11" s="1"/>
  <c r="AU177" i="4"/>
  <c r="AX182" i="4"/>
  <c r="AH32" i="11"/>
  <c r="F51" i="11"/>
  <c r="O52" i="11" s="1"/>
  <c r="AH30" i="11"/>
  <c r="F49" i="11"/>
  <c r="O50" i="11" s="1"/>
  <c r="AH39" i="11"/>
  <c r="F58" i="11"/>
  <c r="O59" i="11" s="1"/>
  <c r="N7" i="11"/>
  <c r="F34" i="11"/>
  <c r="O34" i="11" s="1"/>
  <c r="V7" i="11"/>
  <c r="G66" i="11" s="1"/>
  <c r="P67" i="11" s="1"/>
  <c r="G38" i="11"/>
  <c r="P38" i="11" s="1"/>
  <c r="V5" i="11"/>
  <c r="G64" i="11" s="1"/>
  <c r="P65" i="11" s="1"/>
  <c r="G36" i="11"/>
  <c r="P36" i="11" s="1"/>
  <c r="DA177" i="4"/>
  <c r="CW196" i="4"/>
  <c r="CW197" i="4" s="1"/>
  <c r="F56" i="11"/>
  <c r="O57" i="11" s="1"/>
  <c r="AH35" i="11"/>
  <c r="F54" i="11"/>
  <c r="O55" i="11" s="1"/>
  <c r="AH33" i="11"/>
  <c r="F52" i="11"/>
  <c r="O53" i="11" s="1"/>
  <c r="AV192" i="4"/>
  <c r="AZ208" i="4"/>
  <c r="BA209" i="4" s="1"/>
  <c r="AS174" i="4"/>
  <c r="AV177" i="4"/>
  <c r="AU192" i="4"/>
  <c r="BQ177" i="4"/>
  <c r="BO194" i="4"/>
  <c r="D178" i="4"/>
  <c r="D179" i="4" s="1"/>
  <c r="AU185" i="4"/>
  <c r="AU183" i="4"/>
  <c r="AU184" i="4"/>
  <c r="AG143" i="4"/>
  <c r="AH143" i="4"/>
  <c r="BA143" i="4"/>
  <c r="AZ143" i="4"/>
  <c r="L130" i="4"/>
  <c r="E181" i="4"/>
  <c r="D182" i="4" s="1"/>
  <c r="E139" i="4"/>
  <c r="X185" i="4"/>
  <c r="Z175" i="4"/>
  <c r="AX195" i="4"/>
  <c r="AV186" i="4"/>
  <c r="AX175" i="4"/>
  <c r="AU166" i="4"/>
  <c r="BQ194" i="4"/>
  <c r="BN177" i="4"/>
  <c r="BJ174" i="4"/>
  <c r="AY182" i="4"/>
  <c r="AY186" i="4" s="1"/>
  <c r="BA139" i="4"/>
  <c r="AZ139" i="4"/>
  <c r="AW164" i="4"/>
  <c r="AW165" i="4" s="1"/>
  <c r="AD164" i="4"/>
  <c r="AD166" i="4" s="1"/>
  <c r="AG139" i="4"/>
  <c r="AH139" i="4"/>
  <c r="AT182" i="4"/>
  <c r="AT186" i="4" s="1"/>
  <c r="AP164" i="4"/>
  <c r="AP167" i="4" s="1"/>
  <c r="AE182" i="4"/>
  <c r="AE183" i="4" s="1"/>
  <c r="AS164" i="4"/>
  <c r="AY164" i="4"/>
  <c r="AY165" i="4" s="1"/>
  <c r="AF182" i="4"/>
  <c r="AF185" i="4" s="1"/>
  <c r="CZ192" i="4"/>
  <c r="DA174" i="4"/>
  <c r="O224" i="4"/>
  <c r="O23" i="9" s="1"/>
  <c r="I130" i="4"/>
  <c r="F130" i="4"/>
  <c r="X177" i="4"/>
  <c r="AA195" i="4"/>
  <c r="AF196" i="4"/>
  <c r="AF197" i="4" s="1"/>
  <c r="Y184" i="4"/>
  <c r="X184" i="4"/>
  <c r="W164" i="4"/>
  <c r="W167" i="4" s="1"/>
  <c r="W182" i="4"/>
  <c r="W186" i="4" s="1"/>
  <c r="AZ130" i="4"/>
  <c r="BA130" i="4"/>
  <c r="M181" i="4"/>
  <c r="L182" i="4" s="1"/>
  <c r="L183" i="4" s="1"/>
  <c r="E163" i="4"/>
  <c r="E164" i="4" s="1"/>
  <c r="E130" i="4"/>
  <c r="K163" i="4"/>
  <c r="K130" i="4"/>
  <c r="X174" i="4"/>
  <c r="AA193" i="4"/>
  <c r="Y185" i="4"/>
  <c r="AB177" i="4"/>
  <c r="N9" i="11"/>
  <c r="F68" i="11" s="1"/>
  <c r="X166" i="4"/>
  <c r="X186" i="4"/>
  <c r="AA183" i="4"/>
  <c r="AR176" i="4"/>
  <c r="AV176" i="4"/>
  <c r="AU194" i="4"/>
  <c r="BR194" i="4"/>
  <c r="BQ176" i="4"/>
  <c r="BN174" i="4"/>
  <c r="AE164" i="4"/>
  <c r="AE166" i="4" s="1"/>
  <c r="AH130" i="4"/>
  <c r="AG130" i="4"/>
  <c r="AW182" i="4"/>
  <c r="AW183" i="4" s="1"/>
  <c r="AX164" i="4"/>
  <c r="AX165" i="4" s="1"/>
  <c r="Z182" i="4"/>
  <c r="Z185" i="4" s="1"/>
  <c r="AS182" i="4"/>
  <c r="AS183" i="4" s="1"/>
  <c r="K181" i="4"/>
  <c r="K182" i="4" s="1"/>
  <c r="K183" i="4" s="1"/>
  <c r="K139" i="4"/>
  <c r="AT164" i="4"/>
  <c r="AT166" i="4" s="1"/>
  <c r="AC164" i="4"/>
  <c r="AC167" i="4" s="1"/>
  <c r="AP182" i="4"/>
  <c r="AP185" i="4" s="1"/>
  <c r="Z164" i="4"/>
  <c r="Z168" i="4" s="1"/>
  <c r="AC182" i="4"/>
  <c r="AC184" i="4" s="1"/>
  <c r="AF164" i="4"/>
  <c r="AF165" i="4" s="1"/>
  <c r="DD167" i="4"/>
  <c r="CY184" i="4"/>
  <c r="CV187" i="4"/>
  <c r="CV188" i="4" s="1"/>
  <c r="DD165" i="4"/>
  <c r="CW185" i="4"/>
  <c r="CY186" i="4"/>
  <c r="DD184" i="4"/>
  <c r="DA193" i="4"/>
  <c r="CZ166" i="4"/>
  <c r="CZ167" i="4"/>
  <c r="CZ169" i="4" s="1"/>
  <c r="CZ170" i="4" s="1"/>
  <c r="DA184" i="4"/>
  <c r="CZ184" i="4"/>
  <c r="CZ187" i="4" s="1"/>
  <c r="CZ188" i="4" s="1"/>
  <c r="DB167" i="4"/>
  <c r="CW186" i="4"/>
  <c r="DB183" i="4"/>
  <c r="CY185" i="4"/>
  <c r="CV178" i="4"/>
  <c r="CV179" i="4" s="1"/>
  <c r="DA195" i="4"/>
  <c r="CF166" i="4"/>
  <c r="CD167" i="4"/>
  <c r="CH166" i="4"/>
  <c r="CG183" i="4"/>
  <c r="CG184" i="4"/>
  <c r="CC184" i="4"/>
  <c r="CF184" i="4"/>
  <c r="CF167" i="4"/>
  <c r="CD168" i="4"/>
  <c r="CH167" i="4"/>
  <c r="CB177" i="4"/>
  <c r="CK186" i="4"/>
  <c r="CG177" i="4"/>
  <c r="CD176" i="4"/>
  <c r="CE167" i="4"/>
  <c r="CF168" i="4"/>
  <c r="CH168" i="4"/>
  <c r="CG165" i="4"/>
  <c r="CC183" i="4"/>
  <c r="CF183" i="4"/>
  <c r="BQ193" i="4"/>
  <c r="BM192" i="4"/>
  <c r="BM175" i="4"/>
  <c r="BJ193" i="4"/>
  <c r="BN192" i="4"/>
  <c r="BO175" i="4"/>
  <c r="AA11" i="11"/>
  <c r="AA13" i="11"/>
  <c r="AA3" i="11"/>
  <c r="AA10" i="11"/>
  <c r="AA6" i="11"/>
  <c r="AA4" i="11"/>
  <c r="AA7" i="11"/>
  <c r="AA8" i="11"/>
  <c r="AA9" i="11"/>
  <c r="AA12" i="11"/>
  <c r="AA5" i="11"/>
  <c r="BQ175" i="4"/>
  <c r="BR176" i="4"/>
  <c r="BL176" i="4"/>
  <c r="BL175" i="4"/>
  <c r="BO193" i="4"/>
  <c r="BJ177" i="4"/>
  <c r="BK195" i="4"/>
  <c r="BP175" i="4"/>
  <c r="BP192" i="4"/>
  <c r="BI193" i="4"/>
  <c r="BI176" i="4"/>
  <c r="BL192" i="4"/>
  <c r="BK166" i="4"/>
  <c r="BM194" i="4"/>
  <c r="BJ194" i="4"/>
  <c r="BN194" i="4"/>
  <c r="BO177" i="4"/>
  <c r="BR177" i="4"/>
  <c r="BL177" i="4"/>
  <c r="BK192" i="4"/>
  <c r="BP194" i="4"/>
  <c r="BL193" i="4"/>
  <c r="BJ166" i="4"/>
  <c r="BJ165" i="4"/>
  <c r="BJ168" i="4"/>
  <c r="BJ167" i="4"/>
  <c r="BK165" i="4"/>
  <c r="BM195" i="4"/>
  <c r="BM177" i="4"/>
  <c r="BJ192" i="4"/>
  <c r="BN195" i="4"/>
  <c r="BR193" i="4"/>
  <c r="BR175" i="4"/>
  <c r="BJ175" i="4"/>
  <c r="BP176" i="4"/>
  <c r="BP193" i="4"/>
  <c r="BI192" i="4"/>
  <c r="BI177" i="4"/>
  <c r="BL195" i="4"/>
  <c r="AX192" i="4"/>
  <c r="AV194" i="4"/>
  <c r="AR186" i="4"/>
  <c r="AU174" i="4"/>
  <c r="AW174" i="4"/>
  <c r="AW176" i="4"/>
  <c r="AW175" i="4"/>
  <c r="AW177" i="4"/>
  <c r="AT175" i="4"/>
  <c r="AO31" i="11"/>
  <c r="AP31" i="11"/>
  <c r="AN31" i="11"/>
  <c r="AO33" i="11"/>
  <c r="AP33" i="11"/>
  <c r="AN33" i="11"/>
  <c r="AV165" i="4"/>
  <c r="AT174" i="4"/>
  <c r="AO35" i="11"/>
  <c r="AP35" i="11"/>
  <c r="AN35" i="11"/>
  <c r="AO37" i="11"/>
  <c r="AP37" i="11"/>
  <c r="AN37" i="11"/>
  <c r="AO39" i="11"/>
  <c r="AN39" i="11"/>
  <c r="AP39" i="11"/>
  <c r="AV168" i="4"/>
  <c r="AX194" i="4"/>
  <c r="AW192" i="4"/>
  <c r="AW194" i="4"/>
  <c r="AW195" i="4"/>
  <c r="AW193" i="4"/>
  <c r="AV195" i="4"/>
  <c r="AR185" i="4"/>
  <c r="AU175" i="4"/>
  <c r="AV184" i="4"/>
  <c r="AR194" i="4"/>
  <c r="AT176" i="4"/>
  <c r="AP30" i="11"/>
  <c r="AN30" i="11"/>
  <c r="AO30" i="11"/>
  <c r="AN32" i="11"/>
  <c r="AO32" i="11"/>
  <c r="AP32" i="11"/>
  <c r="AN34" i="11"/>
  <c r="AP34" i="11"/>
  <c r="AO34" i="11"/>
  <c r="S3" i="11"/>
  <c r="S7" i="11"/>
  <c r="G23" i="11" s="1"/>
  <c r="P23" i="11" s="1"/>
  <c r="S53" i="11" s="1"/>
  <c r="S5" i="11"/>
  <c r="S12" i="11"/>
  <c r="G28" i="11" s="1"/>
  <c r="P28" i="11" s="1"/>
  <c r="S58" i="11" s="1"/>
  <c r="S6" i="11"/>
  <c r="S11" i="11"/>
  <c r="S9" i="11"/>
  <c r="S10" i="11"/>
  <c r="G26" i="11" s="1"/>
  <c r="P26" i="11" s="1"/>
  <c r="S56" i="11" s="1"/>
  <c r="S8" i="11"/>
  <c r="S13" i="11"/>
  <c r="G29" i="11" s="1"/>
  <c r="P29" i="11" s="1"/>
  <c r="S59" i="11" s="1"/>
  <c r="S4" i="11"/>
  <c r="AR184" i="4"/>
  <c r="AQ192" i="4"/>
  <c r="AQ195" i="4"/>
  <c r="AQ194" i="4"/>
  <c r="AQ193" i="4"/>
  <c r="AQ175" i="4"/>
  <c r="AQ176" i="4"/>
  <c r="AQ174" i="4"/>
  <c r="AQ177" i="4"/>
  <c r="AP196" i="4"/>
  <c r="AP197" i="4" s="1"/>
  <c r="AV185" i="4"/>
  <c r="AU186" i="4"/>
  <c r="AR166" i="4"/>
  <c r="AS175" i="4"/>
  <c r="AR193" i="4"/>
  <c r="AU165" i="4"/>
  <c r="AN36" i="11"/>
  <c r="AO36" i="11"/>
  <c r="AP36" i="11"/>
  <c r="AN38" i="11"/>
  <c r="AP38" i="11"/>
  <c r="AO38" i="11"/>
  <c r="AO29" i="11"/>
  <c r="AN29" i="11"/>
  <c r="AP29" i="11"/>
  <c r="AV167" i="4"/>
  <c r="AY196" i="4"/>
  <c r="AY197" i="4" s="1"/>
  <c r="AB175" i="4"/>
  <c r="AB195" i="4"/>
  <c r="Y183" i="4"/>
  <c r="AA175" i="4"/>
  <c r="Y194" i="4"/>
  <c r="X192" i="4"/>
  <c r="Z176" i="4"/>
  <c r="AB194" i="4"/>
  <c r="Y195" i="4"/>
  <c r="X194" i="4"/>
  <c r="Z174" i="4"/>
  <c r="K3" i="11"/>
  <c r="F19" i="11" s="1"/>
  <c r="O19" i="11" s="1"/>
  <c r="K4" i="11"/>
  <c r="K6" i="11"/>
  <c r="F22" i="11" s="1"/>
  <c r="O22" i="11" s="1"/>
  <c r="S37" i="11" s="1"/>
  <c r="W37" i="11" s="1"/>
  <c r="K13" i="11"/>
  <c r="F29" i="11" s="1"/>
  <c r="K9" i="11"/>
  <c r="F25" i="11" s="1"/>
  <c r="O25" i="11" s="1"/>
  <c r="S40" i="11" s="1"/>
  <c r="W40" i="11" s="1"/>
  <c r="K11" i="11"/>
  <c r="F27" i="11" s="1"/>
  <c r="K12" i="11"/>
  <c r="K5" i="11"/>
  <c r="F21" i="11" s="1"/>
  <c r="K7" i="11"/>
  <c r="F23" i="11" s="1"/>
  <c r="O23" i="11" s="1"/>
  <c r="S38" i="11" s="1"/>
  <c r="W38" i="11" s="1"/>
  <c r="K8" i="11"/>
  <c r="F24" i="11" s="1"/>
  <c r="O24" i="11" s="1"/>
  <c r="S39" i="11" s="1"/>
  <c r="K10" i="11"/>
  <c r="X193" i="4"/>
  <c r="CB193" i="4"/>
  <c r="CK176" i="4"/>
  <c r="G215" i="4"/>
  <c r="G216" i="4" s="1"/>
  <c r="H217" i="4" s="1"/>
  <c r="H214" i="4"/>
  <c r="E215" i="4"/>
  <c r="E216" i="4" s="1"/>
  <c r="F217" i="4" s="1"/>
  <c r="F214" i="4"/>
  <c r="G3" i="11"/>
  <c r="H3" i="11" s="1"/>
  <c r="G6" i="11"/>
  <c r="H6" i="11" s="1"/>
  <c r="G7" i="11"/>
  <c r="H7" i="11" s="1"/>
  <c r="G12" i="11"/>
  <c r="H12" i="11" s="1"/>
  <c r="G13" i="11"/>
  <c r="H13" i="11" s="1"/>
  <c r="I29" i="11" s="1"/>
  <c r="G5" i="11"/>
  <c r="H5" i="11" s="1"/>
  <c r="G10" i="11"/>
  <c r="H10" i="11" s="1"/>
  <c r="G11" i="11"/>
  <c r="H11" i="11" s="1"/>
  <c r="G4" i="11"/>
  <c r="H4" i="11" s="1"/>
  <c r="G8" i="11"/>
  <c r="H8" i="11" s="1"/>
  <c r="I24" i="11" s="1"/>
  <c r="G9" i="11"/>
  <c r="H9" i="11" s="1"/>
  <c r="D6" i="11"/>
  <c r="D13" i="11"/>
  <c r="D4" i="11"/>
  <c r="D10" i="11"/>
  <c r="D3" i="11"/>
  <c r="D7" i="11"/>
  <c r="D5" i="11"/>
  <c r="E36" i="11" s="1"/>
  <c r="D8" i="11"/>
  <c r="D11" i="11"/>
  <c r="D9" i="11"/>
  <c r="D12" i="11"/>
  <c r="E43" i="11" s="1"/>
  <c r="K173" i="4"/>
  <c r="K174" i="4" s="1"/>
  <c r="I164" i="4"/>
  <c r="I167" i="4" s="1"/>
  <c r="L176" i="4"/>
  <c r="F164" i="4"/>
  <c r="F165" i="4" s="1"/>
  <c r="F206" i="4"/>
  <c r="F207" i="4" s="1"/>
  <c r="G208" i="4" s="1"/>
  <c r="G205" i="4"/>
  <c r="G206" i="4" s="1"/>
  <c r="G207" i="4" s="1"/>
  <c r="H208" i="4" s="1"/>
  <c r="K214" i="4"/>
  <c r="J215" i="4"/>
  <c r="J216" i="4" s="1"/>
  <c r="K217" i="4" s="1"/>
  <c r="M194" i="4"/>
  <c r="CF193" i="4"/>
  <c r="CG192" i="4"/>
  <c r="CB192" i="4"/>
  <c r="CJ174" i="4"/>
  <c r="CJ192" i="4"/>
  <c r="E173" i="4"/>
  <c r="E175" i="4" s="1"/>
  <c r="I177" i="4"/>
  <c r="K205" i="4"/>
  <c r="K206" i="4" s="1"/>
  <c r="K207" i="4" s="1"/>
  <c r="L208" i="4" s="1"/>
  <c r="F215" i="4"/>
  <c r="F216" i="4" s="1"/>
  <c r="G217" i="4" s="1"/>
  <c r="G214" i="4"/>
  <c r="K191" i="4"/>
  <c r="K192" i="4" s="1"/>
  <c r="L174" i="4"/>
  <c r="L175" i="4"/>
  <c r="L206" i="4"/>
  <c r="L207" i="4" s="1"/>
  <c r="M208" i="4" s="1"/>
  <c r="M205" i="4"/>
  <c r="M206" i="4" s="1"/>
  <c r="M207" i="4" s="1"/>
  <c r="M193" i="4"/>
  <c r="H215" i="4"/>
  <c r="H216" i="4" s="1"/>
  <c r="I217" i="4" s="1"/>
  <c r="I214" i="4"/>
  <c r="DA176" i="4"/>
  <c r="CK194" i="4"/>
  <c r="CJ193" i="4"/>
  <c r="CJ194" i="4"/>
  <c r="CI175" i="4"/>
  <c r="CE192" i="4"/>
  <c r="G173" i="4"/>
  <c r="G175" i="4" s="1"/>
  <c r="G191" i="4"/>
  <c r="G192" i="4" s="1"/>
  <c r="H205" i="4"/>
  <c r="H206" i="4" s="1"/>
  <c r="H207" i="4" s="1"/>
  <c r="I208" i="4" s="1"/>
  <c r="I174" i="4"/>
  <c r="F173" i="4"/>
  <c r="F176" i="4" s="1"/>
  <c r="J205" i="4"/>
  <c r="J206" i="4" s="1"/>
  <c r="J207" i="4" s="1"/>
  <c r="K208" i="4" s="1"/>
  <c r="J191" i="4"/>
  <c r="J192" i="4" s="1"/>
  <c r="J173" i="4"/>
  <c r="J177" i="4" s="1"/>
  <c r="H173" i="4"/>
  <c r="H177" i="4" s="1"/>
  <c r="CJ176" i="4"/>
  <c r="CZ194" i="4"/>
  <c r="CI176" i="4"/>
  <c r="CZ174" i="4"/>
  <c r="E10" i="11"/>
  <c r="E8" i="11"/>
  <c r="E13" i="11"/>
  <c r="E3" i="11"/>
  <c r="E12" i="11"/>
  <c r="E4" i="11"/>
  <c r="E49" i="11" s="1"/>
  <c r="E7" i="11"/>
  <c r="E5" i="11"/>
  <c r="E6" i="11"/>
  <c r="E11" i="11"/>
  <c r="E56" i="11" s="1"/>
  <c r="E9" i="11"/>
  <c r="E191" i="4"/>
  <c r="E192" i="4" s="1"/>
  <c r="D206" i="4"/>
  <c r="D207" i="4" s="1"/>
  <c r="E208" i="4" s="1"/>
  <c r="E205" i="4"/>
  <c r="E206" i="4" s="1"/>
  <c r="E207" i="4" s="1"/>
  <c r="F208" i="4" s="1"/>
  <c r="O143" i="4"/>
  <c r="N143" i="4"/>
  <c r="F191" i="4"/>
  <c r="F193" i="4" s="1"/>
  <c r="I205" i="4"/>
  <c r="I206" i="4" s="1"/>
  <c r="I207" i="4" s="1"/>
  <c r="J208" i="4" s="1"/>
  <c r="L214" i="4"/>
  <c r="K215" i="4"/>
  <c r="K216" i="4" s="1"/>
  <c r="L217" i="4" s="1"/>
  <c r="D194" i="4"/>
  <c r="D193" i="4"/>
  <c r="D195" i="4"/>
  <c r="C3" i="11" a="1"/>
  <c r="M192" i="4"/>
  <c r="H191" i="4"/>
  <c r="H193" i="4" s="1"/>
  <c r="CY177" i="4"/>
  <c r="CY174" i="4"/>
  <c r="CY175" i="4"/>
  <c r="CY176" i="4"/>
  <c r="CD194" i="4"/>
  <c r="CB176" i="4"/>
  <c r="CE176" i="4"/>
  <c r="CE175" i="4"/>
  <c r="CC176" i="4"/>
  <c r="CC166" i="4"/>
  <c r="AH45" i="11"/>
  <c r="AJ45" i="11"/>
  <c r="AI45" i="11"/>
  <c r="AI44" i="11"/>
  <c r="AJ44" i="11"/>
  <c r="AH44" i="11"/>
  <c r="AH50" i="11"/>
  <c r="AI50" i="11"/>
  <c r="AJ50" i="11"/>
  <c r="CG176" i="4"/>
  <c r="CJ183" i="4"/>
  <c r="CJ184" i="4"/>
  <c r="CE168" i="4"/>
  <c r="CE169" i="4" s="1"/>
  <c r="CE170" i="4" s="1"/>
  <c r="CW165" i="4"/>
  <c r="CK165" i="4"/>
  <c r="CK166" i="4"/>
  <c r="CI168" i="4"/>
  <c r="CI165" i="4"/>
  <c r="CI166" i="4"/>
  <c r="CI167" i="4"/>
  <c r="CE185" i="4"/>
  <c r="CY168" i="4"/>
  <c r="CI186" i="4"/>
  <c r="CI184" i="4"/>
  <c r="CI183" i="4"/>
  <c r="CI185" i="4"/>
  <c r="DD168" i="4"/>
  <c r="CF192" i="4"/>
  <c r="CF175" i="4"/>
  <c r="CF176" i="4"/>
  <c r="CG194" i="4"/>
  <c r="CD193" i="4"/>
  <c r="DC184" i="4"/>
  <c r="DC185" i="4"/>
  <c r="CI195" i="4"/>
  <c r="DB184" i="4"/>
  <c r="DB185" i="4"/>
  <c r="CB168" i="4"/>
  <c r="CB174" i="4"/>
  <c r="CE174" i="4"/>
  <c r="CC175" i="4"/>
  <c r="CC177" i="4"/>
  <c r="CZ193" i="4"/>
  <c r="CC168" i="4"/>
  <c r="DC166" i="4"/>
  <c r="DC167" i="4"/>
  <c r="CK177" i="4"/>
  <c r="CG168" i="4"/>
  <c r="AH47" i="11"/>
  <c r="AI47" i="11"/>
  <c r="AJ47" i="11"/>
  <c r="AH53" i="11"/>
  <c r="AJ53" i="11"/>
  <c r="AI53" i="11"/>
  <c r="AJ52" i="11"/>
  <c r="AI52" i="11"/>
  <c r="AH52" i="11"/>
  <c r="CG174" i="4"/>
  <c r="CD175" i="4"/>
  <c r="CI174" i="4"/>
  <c r="CH185" i="4"/>
  <c r="CC185" i="4"/>
  <c r="CF185" i="4"/>
  <c r="CE195" i="4"/>
  <c r="CJ186" i="4"/>
  <c r="CK168" i="4"/>
  <c r="CZ175" i="4"/>
  <c r="CZ177" i="4"/>
  <c r="CH196" i="4"/>
  <c r="CH197" i="4" s="1"/>
  <c r="CE183" i="4"/>
  <c r="CE184" i="4"/>
  <c r="CF195" i="4"/>
  <c r="CF177" i="4"/>
  <c r="CH175" i="4"/>
  <c r="CH174" i="4"/>
  <c r="CH177" i="4"/>
  <c r="CH176" i="4"/>
  <c r="CD192" i="4"/>
  <c r="DC183" i="4"/>
  <c r="CI192" i="4"/>
  <c r="CI193" i="4"/>
  <c r="CB167" i="4"/>
  <c r="CB166" i="4"/>
  <c r="CK175" i="4"/>
  <c r="AH49" i="11"/>
  <c r="AJ49" i="11"/>
  <c r="AI49" i="11"/>
  <c r="AH46" i="11"/>
  <c r="AI46" i="11"/>
  <c r="AJ46" i="11"/>
  <c r="AI43" i="11"/>
  <c r="AH43" i="11"/>
  <c r="AJ43" i="11"/>
  <c r="CY166" i="4"/>
  <c r="CV168" i="4"/>
  <c r="CV166" i="4"/>
  <c r="CG195" i="4"/>
  <c r="CJ175" i="4"/>
  <c r="DA192" i="4"/>
  <c r="CG167" i="4"/>
  <c r="CX196" i="4"/>
  <c r="CX197" i="4" s="1"/>
  <c r="AH51" i="11"/>
  <c r="AI51" i="11"/>
  <c r="AJ51" i="11"/>
  <c r="AJ48" i="11"/>
  <c r="AH48" i="11"/>
  <c r="AI48" i="11"/>
  <c r="CB183" i="4"/>
  <c r="CK183" i="4"/>
  <c r="CD177" i="4"/>
  <c r="CE193" i="4"/>
  <c r="CC194" i="4"/>
  <c r="CW168" i="4" l="1"/>
  <c r="CW166" i="4"/>
  <c r="CF187" i="4"/>
  <c r="CF188" i="4" s="1"/>
  <c r="CV165" i="4"/>
  <c r="CU167" i="4"/>
  <c r="AQ187" i="4"/>
  <c r="AQ188" i="4" s="1"/>
  <c r="CX165" i="4"/>
  <c r="CX166" i="4"/>
  <c r="CX167" i="4"/>
  <c r="CY187" i="4"/>
  <c r="CY188" i="4" s="1"/>
  <c r="CC187" i="4"/>
  <c r="CC188" i="4" s="1"/>
  <c r="DA167" i="4"/>
  <c r="DA169" i="4" s="1"/>
  <c r="DA170" i="4" s="1"/>
  <c r="DA166" i="4"/>
  <c r="O21" i="11"/>
  <c r="S36" i="11" s="1"/>
  <c r="W36" i="11" s="1"/>
  <c r="O27" i="11"/>
  <c r="S42" i="11" s="1"/>
  <c r="W42" i="11" s="1"/>
  <c r="O29" i="11"/>
  <c r="S44" i="11" s="1"/>
  <c r="W44" i="11" s="1"/>
  <c r="O69" i="11"/>
  <c r="H38" i="18"/>
  <c r="W39" i="11"/>
  <c r="G20" i="11"/>
  <c r="P20" i="11" s="1"/>
  <c r="S50" i="11" s="1"/>
  <c r="G24" i="11"/>
  <c r="P24" i="11" s="1"/>
  <c r="S54" i="11" s="1"/>
  <c r="G25" i="11"/>
  <c r="P25" i="11" s="1"/>
  <c r="S55" i="11" s="1"/>
  <c r="G21" i="11"/>
  <c r="P21" i="11" s="1"/>
  <c r="S51" i="11" s="1"/>
  <c r="G19" i="11"/>
  <c r="P19" i="11" s="1"/>
  <c r="W34" i="11"/>
  <c r="O37" i="18"/>
  <c r="BN169" i="4"/>
  <c r="BN170" i="4" s="1"/>
  <c r="AC196" i="4"/>
  <c r="AC197" i="4" s="1"/>
  <c r="I195" i="4"/>
  <c r="H164" i="4"/>
  <c r="H166" i="4" s="1"/>
  <c r="BQ186" i="4"/>
  <c r="CX187" i="4"/>
  <c r="CX188" i="4" s="1"/>
  <c r="G27" i="11"/>
  <c r="P27" i="11" s="1"/>
  <c r="S57" i="11" s="1"/>
  <c r="O41" i="18" s="1"/>
  <c r="F26" i="11"/>
  <c r="O26" i="11" s="1"/>
  <c r="S41" i="11" s="1"/>
  <c r="W41" i="11" s="1"/>
  <c r="G22" i="11"/>
  <c r="P22" i="11" s="1"/>
  <c r="S52" i="11" s="1"/>
  <c r="F72" i="11"/>
  <c r="O73" i="11" s="1"/>
  <c r="F71" i="11"/>
  <c r="O72" i="11" s="1"/>
  <c r="AQ167" i="4"/>
  <c r="I194" i="4"/>
  <c r="I192" i="4"/>
  <c r="AQ165" i="4"/>
  <c r="AD185" i="4"/>
  <c r="E42" i="11"/>
  <c r="I28" i="11"/>
  <c r="N43" i="11" s="1"/>
  <c r="E50" i="11"/>
  <c r="I25" i="11"/>
  <c r="I26" i="11"/>
  <c r="I23" i="11"/>
  <c r="I21" i="11"/>
  <c r="N36" i="11" s="1"/>
  <c r="I22" i="11"/>
  <c r="CU185" i="4"/>
  <c r="CU186" i="4"/>
  <c r="CU183" i="4"/>
  <c r="CU184" i="4"/>
  <c r="CU166" i="4"/>
  <c r="CU168" i="4"/>
  <c r="BP167" i="4"/>
  <c r="BP166" i="4"/>
  <c r="BP165" i="4"/>
  <c r="BQ184" i="4"/>
  <c r="BQ185" i="4"/>
  <c r="BM169" i="4"/>
  <c r="BM170" i="4" s="1"/>
  <c r="CD187" i="4"/>
  <c r="CD188" i="4" s="1"/>
  <c r="BQ169" i="4"/>
  <c r="BQ170" i="4" s="1"/>
  <c r="F28" i="11"/>
  <c r="O28" i="11" s="1"/>
  <c r="S43" i="11" s="1"/>
  <c r="F64" i="11"/>
  <c r="O65" i="11" s="1"/>
  <c r="DA187" i="4"/>
  <c r="DA188" i="4" s="1"/>
  <c r="F20" i="11"/>
  <c r="O20" i="11" s="1"/>
  <c r="S35" i="11" s="1"/>
  <c r="F70" i="11"/>
  <c r="O71" i="11" s="1"/>
  <c r="T42" i="11" s="1"/>
  <c r="AD178" i="4"/>
  <c r="AD179" i="4" s="1"/>
  <c r="AE196" i="4"/>
  <c r="AE197" i="4" s="1"/>
  <c r="BI187" i="4"/>
  <c r="BI188" i="4" s="1"/>
  <c r="BR169" i="4"/>
  <c r="BR170" i="4" s="1"/>
  <c r="BR187" i="4"/>
  <c r="BR188" i="4" s="1"/>
  <c r="AD184" i="4"/>
  <c r="AD183" i="4"/>
  <c r="CB187" i="4"/>
  <c r="CB188" i="4" s="1"/>
  <c r="F66" i="11"/>
  <c r="O67" i="11" s="1"/>
  <c r="T38" i="11" s="1"/>
  <c r="F63" i="11"/>
  <c r="O64" i="11" s="1"/>
  <c r="G71" i="11"/>
  <c r="P72" i="11" s="1"/>
  <c r="T58" i="11" s="1"/>
  <c r="CU169" i="4"/>
  <c r="CU170" i="4" s="1"/>
  <c r="DB169" i="4"/>
  <c r="DB170" i="4" s="1"/>
  <c r="CW187" i="4"/>
  <c r="CW188" i="4" s="1"/>
  <c r="BJ185" i="4"/>
  <c r="L195" i="4"/>
  <c r="M176" i="4"/>
  <c r="L194" i="4"/>
  <c r="BI169" i="4"/>
  <c r="BI170" i="4" s="1"/>
  <c r="BK187" i="4"/>
  <c r="BK188" i="4" s="1"/>
  <c r="BP186" i="4"/>
  <c r="BK169" i="4"/>
  <c r="BK170" i="4" s="1"/>
  <c r="BP184" i="4"/>
  <c r="BO169" i="4"/>
  <c r="BO170" i="4" s="1"/>
  <c r="BP185" i="4"/>
  <c r="BJ184" i="4"/>
  <c r="BJ183" i="4"/>
  <c r="Y165" i="4"/>
  <c r="Y167" i="4"/>
  <c r="BM184" i="4"/>
  <c r="BM186" i="4"/>
  <c r="BM185" i="4"/>
  <c r="BM183" i="4"/>
  <c r="BL165" i="4"/>
  <c r="BL168" i="4"/>
  <c r="BL167" i="4"/>
  <c r="BL184" i="4"/>
  <c r="BL186" i="4"/>
  <c r="BL183" i="4"/>
  <c r="BL185" i="4"/>
  <c r="BN183" i="4"/>
  <c r="BN185" i="4"/>
  <c r="BN184" i="4"/>
  <c r="BN186" i="4"/>
  <c r="AQ168" i="4"/>
  <c r="AR169" i="4"/>
  <c r="AR170" i="4" s="1"/>
  <c r="AA166" i="4"/>
  <c r="AA167" i="4"/>
  <c r="M177" i="4"/>
  <c r="M175" i="4"/>
  <c r="BO187" i="4"/>
  <c r="BO188" i="4" s="1"/>
  <c r="CB196" i="4"/>
  <c r="CB197" i="4" s="1"/>
  <c r="Y166" i="4"/>
  <c r="L164" i="4"/>
  <c r="L165" i="4" s="1"/>
  <c r="AB186" i="4"/>
  <c r="AB167" i="4"/>
  <c r="AB184" i="4"/>
  <c r="AB185" i="4"/>
  <c r="K184" i="4"/>
  <c r="E182" i="4"/>
  <c r="E184" i="4" s="1"/>
  <c r="J182" i="4"/>
  <c r="J185" i="4" s="1"/>
  <c r="K185" i="4"/>
  <c r="K186" i="4"/>
  <c r="AE178" i="4"/>
  <c r="AE179" i="4" s="1"/>
  <c r="AR178" i="4"/>
  <c r="AR179" i="4" s="1"/>
  <c r="AB168" i="4"/>
  <c r="AB165" i="4"/>
  <c r="AA168" i="4"/>
  <c r="AB196" i="4"/>
  <c r="AB197" i="4" s="1"/>
  <c r="M182" i="4"/>
  <c r="M183" i="4" s="1"/>
  <c r="AU196" i="4"/>
  <c r="AU197" i="4" s="1"/>
  <c r="F10" i="11"/>
  <c r="AT196" i="4"/>
  <c r="AT197" i="4" s="1"/>
  <c r="BO196" i="4"/>
  <c r="BO197" i="4" s="1"/>
  <c r="N139" i="4"/>
  <c r="AR196" i="4"/>
  <c r="AR197" i="4" s="1"/>
  <c r="O130" i="4"/>
  <c r="G182" i="4"/>
  <c r="G184" i="4" s="1"/>
  <c r="AX178" i="4"/>
  <c r="AX179" i="4" s="1"/>
  <c r="AU169" i="4"/>
  <c r="AU170" i="4" s="1"/>
  <c r="H182" i="4"/>
  <c r="H185" i="4" s="1"/>
  <c r="L193" i="4"/>
  <c r="O139" i="4"/>
  <c r="Y178" i="4"/>
  <c r="Y179" i="4" s="1"/>
  <c r="Z196" i="4"/>
  <c r="Z197" i="4" s="1"/>
  <c r="AS196" i="4"/>
  <c r="AS197" i="4" s="1"/>
  <c r="F182" i="4"/>
  <c r="F185" i="4" s="1"/>
  <c r="BK178" i="4"/>
  <c r="BK179" i="4" s="1"/>
  <c r="E53" i="11"/>
  <c r="N54" i="11" s="1"/>
  <c r="E35" i="11"/>
  <c r="N35" i="11" s="1"/>
  <c r="E37" i="11"/>
  <c r="E54" i="11"/>
  <c r="E51" i="11"/>
  <c r="N52" i="11" s="1"/>
  <c r="CK196" i="4"/>
  <c r="CK197" i="4" s="1"/>
  <c r="E39" i="11"/>
  <c r="N39" i="11" s="1"/>
  <c r="E41" i="11"/>
  <c r="E44" i="11"/>
  <c r="N44" i="11" s="1"/>
  <c r="AB178" i="4"/>
  <c r="AB179" i="4" s="1"/>
  <c r="AW166" i="4"/>
  <c r="AY185" i="4"/>
  <c r="X187" i="4"/>
  <c r="X188" i="4" s="1"/>
  <c r="Z167" i="4"/>
  <c r="N192" i="9"/>
  <c r="N196" i="9"/>
  <c r="M190" i="9"/>
  <c r="N193" i="9"/>
  <c r="N194" i="9"/>
  <c r="N191" i="9"/>
  <c r="N195" i="9"/>
  <c r="CB169" i="4"/>
  <c r="CB170" i="4" s="1"/>
  <c r="DC187" i="4"/>
  <c r="DC188" i="4" s="1"/>
  <c r="CH187" i="4"/>
  <c r="CH188" i="4" s="1"/>
  <c r="AS178" i="4"/>
  <c r="AS179" i="4" s="1"/>
  <c r="X178" i="4"/>
  <c r="X179" i="4" s="1"/>
  <c r="CG187" i="4"/>
  <c r="CG188" i="4" s="1"/>
  <c r="L178" i="4"/>
  <c r="L179" i="4" s="1"/>
  <c r="D164" i="4"/>
  <c r="D166" i="4" s="1"/>
  <c r="F5" i="11"/>
  <c r="BQ196" i="4"/>
  <c r="BQ197" i="4" s="1"/>
  <c r="AF166" i="4"/>
  <c r="CY169" i="4"/>
  <c r="CY170" i="4" s="1"/>
  <c r="DD187" i="4"/>
  <c r="DD188" i="4" s="1"/>
  <c r="DB187" i="4"/>
  <c r="DB188" i="4" s="1"/>
  <c r="DC169" i="4"/>
  <c r="DC170" i="4" s="1"/>
  <c r="CJ169" i="4"/>
  <c r="CJ170" i="4" s="1"/>
  <c r="CF169" i="4"/>
  <c r="CF170" i="4" s="1"/>
  <c r="AV178" i="4"/>
  <c r="AV179" i="4" s="1"/>
  <c r="AA178" i="4"/>
  <c r="AA179" i="4" s="1"/>
  <c r="AF167" i="4"/>
  <c r="AA186" i="4"/>
  <c r="AA184" i="4"/>
  <c r="X169" i="4"/>
  <c r="X170" i="4" s="1"/>
  <c r="W185" i="4"/>
  <c r="J175" i="4"/>
  <c r="F167" i="4"/>
  <c r="I168" i="4"/>
  <c r="BR196" i="4"/>
  <c r="BR197" i="4" s="1"/>
  <c r="DA178" i="4"/>
  <c r="DA179" i="4" s="1"/>
  <c r="J176" i="4"/>
  <c r="BI196" i="4"/>
  <c r="BI197" i="4" s="1"/>
  <c r="BJ196" i="4"/>
  <c r="BJ197" i="4" s="1"/>
  <c r="DD169" i="4"/>
  <c r="DD170" i="4" s="1"/>
  <c r="CZ196" i="4"/>
  <c r="CZ197" i="4" s="1"/>
  <c r="CC196" i="4"/>
  <c r="CC197" i="4" s="1"/>
  <c r="CH169" i="4"/>
  <c r="CH170" i="4" s="1"/>
  <c r="CD169" i="4"/>
  <c r="CD170" i="4" s="1"/>
  <c r="BJ178" i="4"/>
  <c r="BJ179" i="4" s="1"/>
  <c r="BJ169" i="4"/>
  <c r="BJ170" i="4" s="1"/>
  <c r="N50" i="11"/>
  <c r="BN178" i="4"/>
  <c r="BN179" i="4" s="1"/>
  <c r="AP165" i="4"/>
  <c r="AW168" i="4"/>
  <c r="N42" i="11"/>
  <c r="AF168" i="4"/>
  <c r="M196" i="4"/>
  <c r="M197" i="4" s="1"/>
  <c r="AB29" i="11"/>
  <c r="E48" i="11"/>
  <c r="N49" i="11" s="1"/>
  <c r="H175" i="4"/>
  <c r="F11" i="11"/>
  <c r="E70" i="11" s="1"/>
  <c r="N71" i="11" s="1"/>
  <c r="F168" i="4"/>
  <c r="Y196" i="4"/>
  <c r="Y197" i="4" s="1"/>
  <c r="AV196" i="4"/>
  <c r="AV197" i="4" s="1"/>
  <c r="F12" i="11"/>
  <c r="E71" i="11" s="1"/>
  <c r="E34" i="11"/>
  <c r="N34" i="11" s="1"/>
  <c r="H176" i="4"/>
  <c r="F6" i="11"/>
  <c r="E65" i="11" s="1"/>
  <c r="F8" i="11"/>
  <c r="G194" i="4"/>
  <c r="N57" i="11"/>
  <c r="O42" i="18"/>
  <c r="H194" i="4"/>
  <c r="L184" i="4"/>
  <c r="F177" i="4"/>
  <c r="E177" i="4"/>
  <c r="M166" i="4"/>
  <c r="H37" i="18"/>
  <c r="T40" i="11"/>
  <c r="H39" i="18"/>
  <c r="T54" i="11"/>
  <c r="T52" i="11"/>
  <c r="H195" i="4"/>
  <c r="L185" i="4"/>
  <c r="F192" i="4"/>
  <c r="AB38" i="11"/>
  <c r="E57" i="11"/>
  <c r="N58" i="11" s="1"/>
  <c r="AB36" i="11"/>
  <c r="E55" i="11"/>
  <c r="N56" i="11" s="1"/>
  <c r="AR187" i="4"/>
  <c r="AR188" i="4" s="1"/>
  <c r="O40" i="18"/>
  <c r="T56" i="11"/>
  <c r="BQ178" i="4"/>
  <c r="BQ179" i="4" s="1"/>
  <c r="W184" i="4"/>
  <c r="AF183" i="4"/>
  <c r="AX183" i="4"/>
  <c r="AX185" i="4"/>
  <c r="AX186" i="4"/>
  <c r="AX184" i="4"/>
  <c r="CK178" i="4"/>
  <c r="CK179" i="4" s="1"/>
  <c r="CJ178" i="4"/>
  <c r="CJ179" i="4" s="1"/>
  <c r="H192" i="4"/>
  <c r="L186" i="4"/>
  <c r="F195" i="4"/>
  <c r="H174" i="4"/>
  <c r="F13" i="11"/>
  <c r="E72" i="11" s="1"/>
  <c r="N73" i="11" s="1"/>
  <c r="F4" i="11"/>
  <c r="E63" i="11" s="1"/>
  <c r="N64" i="11" s="1"/>
  <c r="F166" i="4"/>
  <c r="F9" i="11"/>
  <c r="E68" i="11" s="1"/>
  <c r="E40" i="11"/>
  <c r="F7" i="11"/>
  <c r="E66" i="11" s="1"/>
  <c r="E38" i="11"/>
  <c r="M167" i="4"/>
  <c r="H40" i="18"/>
  <c r="T37" i="11"/>
  <c r="H36" i="18"/>
  <c r="T50" i="11"/>
  <c r="O39" i="18"/>
  <c r="O35" i="18"/>
  <c r="BP178" i="4"/>
  <c r="BP179" i="4" s="1"/>
  <c r="AA196" i="4"/>
  <c r="AA197" i="4" s="1"/>
  <c r="W183" i="4"/>
  <c r="AY166" i="4"/>
  <c r="AW167" i="4"/>
  <c r="T39" i="11"/>
  <c r="AB33" i="11"/>
  <c r="E52" i="11"/>
  <c r="AB39" i="11"/>
  <c r="E58" i="11"/>
  <c r="N59" i="11" s="1"/>
  <c r="H41" i="18"/>
  <c r="O43" i="18"/>
  <c r="T59" i="11"/>
  <c r="N130" i="4"/>
  <c r="T53" i="11"/>
  <c r="D185" i="4"/>
  <c r="D184" i="4"/>
  <c r="D183" i="4"/>
  <c r="N208" i="4"/>
  <c r="O209" i="4" s="1"/>
  <c r="DA196" i="4"/>
  <c r="DA197" i="4" s="1"/>
  <c r="D196" i="4"/>
  <c r="D197" i="4" s="1"/>
  <c r="G168" i="4"/>
  <c r="E193" i="4"/>
  <c r="AB31" i="11"/>
  <c r="J194" i="4"/>
  <c r="F174" i="4"/>
  <c r="J164" i="4"/>
  <c r="J165" i="4" s="1"/>
  <c r="CJ196" i="4"/>
  <c r="CJ197" i="4" s="1"/>
  <c r="I165" i="4"/>
  <c r="K175" i="4"/>
  <c r="Z178" i="4"/>
  <c r="Z179" i="4" s="1"/>
  <c r="AU187" i="4"/>
  <c r="AU188" i="4" s="1"/>
  <c r="AQ178" i="4"/>
  <c r="AQ179" i="4" s="1"/>
  <c r="BI178" i="4"/>
  <c r="BI179" i="4" s="1"/>
  <c r="BL178" i="4"/>
  <c r="BL179" i="4" s="1"/>
  <c r="AP184" i="4"/>
  <c r="AP186" i="4"/>
  <c r="AP183" i="4"/>
  <c r="AC165" i="4"/>
  <c r="AS185" i="4"/>
  <c r="Z183" i="4"/>
  <c r="AW184" i="4"/>
  <c r="AW185" i="4"/>
  <c r="AF186" i="4"/>
  <c r="AF184" i="4"/>
  <c r="AY167" i="4"/>
  <c r="I178" i="4"/>
  <c r="I179" i="4" s="1"/>
  <c r="Z186" i="4"/>
  <c r="AW186" i="4"/>
  <c r="K164" i="4"/>
  <c r="K167" i="4" s="1"/>
  <c r="AT183" i="4"/>
  <c r="AT184" i="4"/>
  <c r="AD165" i="4"/>
  <c r="AD168" i="4"/>
  <c r="AY183" i="4"/>
  <c r="AY184" i="4"/>
  <c r="CE196" i="4"/>
  <c r="CE197" i="4" s="1"/>
  <c r="F194" i="4"/>
  <c r="E195" i="4"/>
  <c r="I184" i="4"/>
  <c r="I166" i="4"/>
  <c r="Y187" i="4"/>
  <c r="Y188" i="4" s="1"/>
  <c r="BM178" i="4"/>
  <c r="BM179" i="4" s="1"/>
  <c r="BK196" i="4"/>
  <c r="BK197" i="4" s="1"/>
  <c r="BO178" i="4"/>
  <c r="BO179" i="4" s="1"/>
  <c r="Z165" i="4"/>
  <c r="Z166" i="4"/>
  <c r="AT165" i="4"/>
  <c r="AT167" i="4"/>
  <c r="AT168" i="4"/>
  <c r="Z184" i="4"/>
  <c r="AX166" i="4"/>
  <c r="AX167" i="4"/>
  <c r="AX168" i="4"/>
  <c r="AY168" i="4"/>
  <c r="AS167" i="4"/>
  <c r="AS166" i="4"/>
  <c r="AS168" i="4"/>
  <c r="AS165" i="4"/>
  <c r="AP168" i="4"/>
  <c r="AP166" i="4"/>
  <c r="AT185" i="4"/>
  <c r="AD167" i="4"/>
  <c r="BM196" i="4"/>
  <c r="BM197" i="4" s="1"/>
  <c r="AC185" i="4"/>
  <c r="AC186" i="4"/>
  <c r="AC183" i="4"/>
  <c r="AC166" i="4"/>
  <c r="AC168" i="4"/>
  <c r="AS184" i="4"/>
  <c r="AS186" i="4"/>
  <c r="AE165" i="4"/>
  <c r="AE167" i="4"/>
  <c r="AE168" i="4"/>
  <c r="W168" i="4"/>
  <c r="W166" i="4"/>
  <c r="W165" i="4"/>
  <c r="AE186" i="4"/>
  <c r="AE184" i="4"/>
  <c r="AE185" i="4"/>
  <c r="CZ178" i="4"/>
  <c r="CZ179" i="4" s="1"/>
  <c r="CY178" i="4"/>
  <c r="CY179" i="4" s="1"/>
  <c r="CD178" i="4"/>
  <c r="CD179" i="4" s="1"/>
  <c r="CK187" i="4"/>
  <c r="CK188" i="4" s="1"/>
  <c r="CG178" i="4"/>
  <c r="CG179" i="4" s="1"/>
  <c r="CG169" i="4"/>
  <c r="CG170" i="4" s="1"/>
  <c r="CE187" i="4"/>
  <c r="CE188" i="4" s="1"/>
  <c r="CI178" i="4"/>
  <c r="CI179" i="4" s="1"/>
  <c r="CC169" i="4"/>
  <c r="CC170" i="4" s="1"/>
  <c r="BL196" i="4"/>
  <c r="BL197" i="4" s="1"/>
  <c r="BN196" i="4"/>
  <c r="BN197" i="4" s="1"/>
  <c r="BR178" i="4"/>
  <c r="BR179" i="4" s="1"/>
  <c r="BP196" i="4"/>
  <c r="BP197" i="4" s="1"/>
  <c r="AV169" i="4"/>
  <c r="AV170" i="4" s="1"/>
  <c r="AU178" i="4"/>
  <c r="AU179" i="4" s="1"/>
  <c r="AW178" i="4"/>
  <c r="AW179" i="4" s="1"/>
  <c r="AQ196" i="4"/>
  <c r="AQ197" i="4" s="1"/>
  <c r="AV187" i="4"/>
  <c r="AV188" i="4" s="1"/>
  <c r="AW196" i="4"/>
  <c r="AW197" i="4" s="1"/>
  <c r="AT178" i="4"/>
  <c r="AT179" i="4" s="1"/>
  <c r="AX196" i="4"/>
  <c r="AX197" i="4" s="1"/>
  <c r="X196" i="4"/>
  <c r="X197" i="4" s="1"/>
  <c r="CI196" i="4"/>
  <c r="CI197" i="4" s="1"/>
  <c r="CD196" i="4"/>
  <c r="CD197" i="4" s="1"/>
  <c r="CB178" i="4"/>
  <c r="CB179" i="4" s="1"/>
  <c r="G165" i="4"/>
  <c r="J195" i="4"/>
  <c r="I186" i="4"/>
  <c r="G195" i="4"/>
  <c r="G174" i="4"/>
  <c r="E165" i="4"/>
  <c r="E166" i="4"/>
  <c r="E168" i="4"/>
  <c r="E167" i="4"/>
  <c r="K193" i="4"/>
  <c r="E176" i="4"/>
  <c r="K177" i="4"/>
  <c r="AC35" i="11"/>
  <c r="AD35" i="11"/>
  <c r="AB35" i="11"/>
  <c r="AC36" i="11"/>
  <c r="AD36" i="11"/>
  <c r="AD33" i="11"/>
  <c r="AC33" i="11"/>
  <c r="CG196" i="4"/>
  <c r="CG197" i="4" s="1"/>
  <c r="G176" i="4"/>
  <c r="K194" i="4"/>
  <c r="AB34" i="11"/>
  <c r="AD34" i="11"/>
  <c r="AC34" i="11"/>
  <c r="AC31" i="11"/>
  <c r="AD31" i="11"/>
  <c r="AB32" i="11"/>
  <c r="AD32" i="11"/>
  <c r="AC32" i="11"/>
  <c r="CC178" i="4"/>
  <c r="CC179" i="4" s="1"/>
  <c r="C6" i="11"/>
  <c r="C9" i="11"/>
  <c r="C7" i="11"/>
  <c r="C10" i="11"/>
  <c r="C13" i="11"/>
  <c r="C11" i="11"/>
  <c r="C4" i="11"/>
  <c r="C8" i="11"/>
  <c r="C3" i="11"/>
  <c r="E19" i="11" s="1"/>
  <c r="N19" i="11" s="1"/>
  <c r="C5" i="11"/>
  <c r="C12" i="11"/>
  <c r="E28" i="11" s="1"/>
  <c r="K195" i="4"/>
  <c r="H167" i="4"/>
  <c r="AD30" i="11"/>
  <c r="AB30" i="11"/>
  <c r="AC30" i="11"/>
  <c r="AC39" i="11"/>
  <c r="AD39" i="11"/>
  <c r="AD29" i="11"/>
  <c r="AC29" i="11"/>
  <c r="CE178" i="4"/>
  <c r="CE179" i="4" s="1"/>
  <c r="CF178" i="4"/>
  <c r="CF179" i="4" s="1"/>
  <c r="G167" i="4"/>
  <c r="E194" i="4"/>
  <c r="J174" i="4"/>
  <c r="J193" i="4"/>
  <c r="I185" i="4"/>
  <c r="F175" i="4"/>
  <c r="G193" i="4"/>
  <c r="G177" i="4"/>
  <c r="D186" i="4"/>
  <c r="E174" i="4"/>
  <c r="K176" i="4"/>
  <c r="M168" i="4"/>
  <c r="AD37" i="11"/>
  <c r="AC37" i="11"/>
  <c r="AB37" i="11"/>
  <c r="AD38" i="11"/>
  <c r="AC38" i="11"/>
  <c r="CI169" i="4"/>
  <c r="CI170" i="4" s="1"/>
  <c r="CW169" i="4"/>
  <c r="CW170" i="4" s="1"/>
  <c r="CJ187" i="4"/>
  <c r="CJ188" i="4" s="1"/>
  <c r="CV169" i="4"/>
  <c r="CV170" i="4" s="1"/>
  <c r="CH178" i="4"/>
  <c r="CH179" i="4" s="1"/>
  <c r="CI187" i="4"/>
  <c r="CI188" i="4" s="1"/>
  <c r="CF196" i="4"/>
  <c r="CF197" i="4" s="1"/>
  <c r="CK169" i="4"/>
  <c r="CK170" i="4" s="1"/>
  <c r="V59" i="11" l="1"/>
  <c r="U59" i="11"/>
  <c r="U52" i="11"/>
  <c r="V52" i="11"/>
  <c r="U42" i="11"/>
  <c r="V42" i="11"/>
  <c r="V50" i="11"/>
  <c r="U50" i="11"/>
  <c r="V54" i="11"/>
  <c r="U54" i="11"/>
  <c r="U58" i="11"/>
  <c r="V58" i="11"/>
  <c r="V56" i="11"/>
  <c r="U56" i="11"/>
  <c r="U37" i="11"/>
  <c r="V37" i="11"/>
  <c r="V40" i="11"/>
  <c r="U40" i="11"/>
  <c r="U38" i="11"/>
  <c r="V38" i="11"/>
  <c r="CX169" i="4"/>
  <c r="CX170" i="4" s="1"/>
  <c r="U39" i="11"/>
  <c r="V39" i="11"/>
  <c r="V53" i="11"/>
  <c r="U53" i="11"/>
  <c r="BQ187" i="4"/>
  <c r="BQ188" i="4" s="1"/>
  <c r="H168" i="4"/>
  <c r="I196" i="4"/>
  <c r="I197" i="4" s="1"/>
  <c r="H165" i="4"/>
  <c r="BP169" i="4"/>
  <c r="BP170" i="4" s="1"/>
  <c r="H35" i="18"/>
  <c r="T57" i="11"/>
  <c r="T36" i="11"/>
  <c r="T51" i="11"/>
  <c r="H43" i="18"/>
  <c r="O36" i="18"/>
  <c r="P36" i="18" s="1"/>
  <c r="O38" i="18"/>
  <c r="T55" i="11"/>
  <c r="O34" i="18"/>
  <c r="T41" i="11"/>
  <c r="T44" i="11"/>
  <c r="N72" i="11"/>
  <c r="H34" i="18"/>
  <c r="W35" i="11"/>
  <c r="H42" i="18"/>
  <c r="W43" i="11"/>
  <c r="CU187" i="4"/>
  <c r="CU188" i="4" s="1"/>
  <c r="N41" i="11"/>
  <c r="AQ169" i="4"/>
  <c r="AQ170" i="4" s="1"/>
  <c r="N28" i="11"/>
  <c r="S28" i="11" s="1"/>
  <c r="W28" i="11" s="1"/>
  <c r="N53" i="11"/>
  <c r="N38" i="11"/>
  <c r="N67" i="11"/>
  <c r="N51" i="11"/>
  <c r="T43" i="11"/>
  <c r="N55" i="11"/>
  <c r="N40" i="11"/>
  <c r="N37" i="11"/>
  <c r="N69" i="11"/>
  <c r="N66" i="11"/>
  <c r="E67" i="11"/>
  <c r="N68" i="11" s="1"/>
  <c r="E69" i="11"/>
  <c r="N70" i="11" s="1"/>
  <c r="E64" i="11"/>
  <c r="N65" i="11" s="1"/>
  <c r="M185" i="4"/>
  <c r="M184" i="4"/>
  <c r="G185" i="4"/>
  <c r="L166" i="4"/>
  <c r="D165" i="4"/>
  <c r="M186" i="4"/>
  <c r="L196" i="4"/>
  <c r="L197" i="4" s="1"/>
  <c r="K187" i="4"/>
  <c r="K188" i="4" s="1"/>
  <c r="T35" i="11"/>
  <c r="AD187" i="4"/>
  <c r="AD188" i="4" s="1"/>
  <c r="G186" i="4"/>
  <c r="G183" i="4"/>
  <c r="M178" i="4"/>
  <c r="M179" i="4" s="1"/>
  <c r="Y169" i="4"/>
  <c r="Y170" i="4" s="1"/>
  <c r="J186" i="4"/>
  <c r="J183" i="4"/>
  <c r="J184" i="4"/>
  <c r="BJ187" i="4"/>
  <c r="BJ188" i="4" s="1"/>
  <c r="BL169" i="4"/>
  <c r="BL170" i="4" s="1"/>
  <c r="BN187" i="4"/>
  <c r="BN188" i="4" s="1"/>
  <c r="BM187" i="4"/>
  <c r="BM188" i="4" s="1"/>
  <c r="BP187" i="4"/>
  <c r="BP188" i="4" s="1"/>
  <c r="AA169" i="4"/>
  <c r="AA170" i="4" s="1"/>
  <c r="BL187" i="4"/>
  <c r="BL188" i="4" s="1"/>
  <c r="H186" i="4"/>
  <c r="H184" i="4"/>
  <c r="H183" i="4"/>
  <c r="E183" i="4"/>
  <c r="E185" i="4"/>
  <c r="E186" i="4"/>
  <c r="AB187" i="4"/>
  <c r="AB188" i="4" s="1"/>
  <c r="L168" i="4"/>
  <c r="L167" i="4"/>
  <c r="AB169" i="4"/>
  <c r="AB170" i="4" s="1"/>
  <c r="AA187" i="4"/>
  <c r="AA188" i="4" s="1"/>
  <c r="AF169" i="4"/>
  <c r="AF170" i="4" s="1"/>
  <c r="F184" i="4"/>
  <c r="F186" i="4"/>
  <c r="F183" i="4"/>
  <c r="AW169" i="4"/>
  <c r="AW170" i="4" s="1"/>
  <c r="F169" i="4"/>
  <c r="F170" i="4" s="1"/>
  <c r="L187" i="4"/>
  <c r="L188" i="4" s="1"/>
  <c r="H196" i="4"/>
  <c r="H197" i="4" s="1"/>
  <c r="M169" i="4"/>
  <c r="M170" i="4" s="1"/>
  <c r="E178" i="4"/>
  <c r="E179" i="4" s="1"/>
  <c r="G178" i="4"/>
  <c r="G179" i="4" s="1"/>
  <c r="F178" i="4"/>
  <c r="F179" i="4" s="1"/>
  <c r="J196" i="4"/>
  <c r="J197" i="4" s="1"/>
  <c r="H178" i="4"/>
  <c r="H179" i="4" s="1"/>
  <c r="E20" i="11"/>
  <c r="N20" i="11" s="1"/>
  <c r="S20" i="11" s="1"/>
  <c r="W20" i="11" s="1"/>
  <c r="E29" i="11"/>
  <c r="N29" i="11" s="1"/>
  <c r="S29" i="11" s="1"/>
  <c r="E23" i="11"/>
  <c r="N23" i="11" s="1"/>
  <c r="S23" i="11" s="1"/>
  <c r="W23" i="11" s="1"/>
  <c r="E22" i="11"/>
  <c r="N22" i="11" s="1"/>
  <c r="S22" i="11" s="1"/>
  <c r="J178" i="4"/>
  <c r="J179" i="4" s="1"/>
  <c r="E21" i="11"/>
  <c r="N21" i="11" s="1"/>
  <c r="S21" i="11" s="1"/>
  <c r="W21" i="11" s="1"/>
  <c r="E24" i="11"/>
  <c r="N24" i="11" s="1"/>
  <c r="S24" i="11" s="1"/>
  <c r="E27" i="11"/>
  <c r="N27" i="11" s="1"/>
  <c r="S27" i="11" s="1"/>
  <c r="E26" i="11"/>
  <c r="N26" i="11" s="1"/>
  <c r="S26" i="11" s="1"/>
  <c r="W26" i="11" s="1"/>
  <c r="E25" i="11"/>
  <c r="N25" i="11" s="1"/>
  <c r="S25" i="11" s="1"/>
  <c r="W187" i="4"/>
  <c r="W188" i="4" s="1"/>
  <c r="L190" i="9"/>
  <c r="M193" i="9"/>
  <c r="M194" i="9"/>
  <c r="M191" i="9"/>
  <c r="M195" i="9"/>
  <c r="M192" i="9"/>
  <c r="M196" i="9"/>
  <c r="F196" i="4"/>
  <c r="F197" i="4" s="1"/>
  <c r="R36" i="18"/>
  <c r="J39" i="18"/>
  <c r="K39" i="18"/>
  <c r="Q41" i="18"/>
  <c r="J35" i="18"/>
  <c r="K35" i="18"/>
  <c r="Q34" i="18"/>
  <c r="R34" i="18"/>
  <c r="J37" i="18"/>
  <c r="K37" i="18"/>
  <c r="P37" i="18"/>
  <c r="Q37" i="18"/>
  <c r="R37" i="18"/>
  <c r="Q43" i="18"/>
  <c r="R43" i="18"/>
  <c r="J41" i="18"/>
  <c r="K41" i="18"/>
  <c r="I38" i="18"/>
  <c r="J38" i="18"/>
  <c r="K38" i="18"/>
  <c r="J43" i="18"/>
  <c r="K43" i="18"/>
  <c r="Q38" i="18"/>
  <c r="R38" i="18"/>
  <c r="J36" i="18"/>
  <c r="K36" i="18"/>
  <c r="Q40" i="18"/>
  <c r="R40" i="18"/>
  <c r="R42" i="18"/>
  <c r="Q42" i="18"/>
  <c r="D167" i="4"/>
  <c r="D168" i="4"/>
  <c r="AY169" i="4"/>
  <c r="AY170" i="4" s="1"/>
  <c r="AY187" i="4"/>
  <c r="AY188" i="4" s="1"/>
  <c r="AP169" i="4"/>
  <c r="AP170" i="4" s="1"/>
  <c r="Z169" i="4"/>
  <c r="Z170" i="4" s="1"/>
  <c r="P43" i="18"/>
  <c r="I41" i="18"/>
  <c r="P35" i="18"/>
  <c r="P34" i="18"/>
  <c r="AT187" i="4"/>
  <c r="AT188" i="4" s="1"/>
  <c r="AX187" i="4"/>
  <c r="AX188" i="4" s="1"/>
  <c r="AW187" i="4"/>
  <c r="AW188" i="4" s="1"/>
  <c r="I36" i="18"/>
  <c r="I37" i="18"/>
  <c r="P42" i="18"/>
  <c r="AF187" i="4"/>
  <c r="AF188" i="4" s="1"/>
  <c r="I39" i="18"/>
  <c r="AS169" i="4"/>
  <c r="AS170" i="4" s="1"/>
  <c r="K166" i="4"/>
  <c r="K165" i="4"/>
  <c r="P41" i="18"/>
  <c r="I34" i="18"/>
  <c r="P39" i="18"/>
  <c r="I40" i="18"/>
  <c r="P38" i="18"/>
  <c r="I43" i="18"/>
  <c r="I169" i="4"/>
  <c r="I170" i="4" s="1"/>
  <c r="P40" i="18"/>
  <c r="I35" i="18"/>
  <c r="D187" i="4"/>
  <c r="D188" i="4" s="1"/>
  <c r="AD169" i="4"/>
  <c r="AD170" i="4" s="1"/>
  <c r="Z187" i="4"/>
  <c r="Z188" i="4" s="1"/>
  <c r="G196" i="4"/>
  <c r="G197" i="4" s="1"/>
  <c r="K196" i="4"/>
  <c r="K197" i="4" s="1"/>
  <c r="W169" i="4"/>
  <c r="W170" i="4" s="1"/>
  <c r="AE169" i="4"/>
  <c r="AE170" i="4" s="1"/>
  <c r="AC169" i="4"/>
  <c r="AC170" i="4" s="1"/>
  <c r="AX169" i="4"/>
  <c r="AX170" i="4" s="1"/>
  <c r="AT169" i="4"/>
  <c r="AT170" i="4" s="1"/>
  <c r="J166" i="4"/>
  <c r="J168" i="4"/>
  <c r="J167" i="4"/>
  <c r="E196" i="4"/>
  <c r="E197" i="4" s="1"/>
  <c r="K178" i="4"/>
  <c r="K179" i="4" s="1"/>
  <c r="H169" i="4"/>
  <c r="H170" i="4" s="1"/>
  <c r="I187" i="4"/>
  <c r="I188" i="4" s="1"/>
  <c r="G169" i="4"/>
  <c r="G170" i="4" s="1"/>
  <c r="AE187" i="4"/>
  <c r="AE188" i="4" s="1"/>
  <c r="AS187" i="4"/>
  <c r="AS188" i="4" s="1"/>
  <c r="AC187" i="4"/>
  <c r="AC188" i="4" s="1"/>
  <c r="AP187" i="4"/>
  <c r="AP188" i="4" s="1"/>
  <c r="K168" i="4"/>
  <c r="E169" i="4"/>
  <c r="E170" i="4" s="1"/>
  <c r="K34" i="18" l="1"/>
  <c r="U35" i="11"/>
  <c r="V35" i="11"/>
  <c r="Q35" i="18"/>
  <c r="U51" i="11"/>
  <c r="V51" i="11"/>
  <c r="U36" i="11"/>
  <c r="V36" i="11"/>
  <c r="R41" i="18"/>
  <c r="U57" i="11"/>
  <c r="V57" i="11"/>
  <c r="J42" i="18"/>
  <c r="V43" i="11"/>
  <c r="U43" i="11"/>
  <c r="U44" i="11"/>
  <c r="V44" i="11"/>
  <c r="K40" i="18"/>
  <c r="U41" i="11"/>
  <c r="V41" i="11"/>
  <c r="Q39" i="18"/>
  <c r="U55" i="11"/>
  <c r="V55" i="11"/>
  <c r="J34" i="18"/>
  <c r="R35" i="18"/>
  <c r="J40" i="18"/>
  <c r="R39" i="18"/>
  <c r="Q36" i="18"/>
  <c r="T28" i="11"/>
  <c r="U28" i="11" s="1"/>
  <c r="A42" i="18"/>
  <c r="B42" i="18" s="1"/>
  <c r="A39" i="18"/>
  <c r="W25" i="11"/>
  <c r="T27" i="11"/>
  <c r="V27" i="11" s="1"/>
  <c r="W27" i="11"/>
  <c r="A36" i="18"/>
  <c r="W22" i="11"/>
  <c r="T29" i="11"/>
  <c r="V29" i="11" s="1"/>
  <c r="W29" i="11"/>
  <c r="A38" i="18"/>
  <c r="W24" i="11"/>
  <c r="A34" i="18"/>
  <c r="K42" i="18"/>
  <c r="I42" i="18"/>
  <c r="M187" i="4"/>
  <c r="M188" i="4" s="1"/>
  <c r="T23" i="11"/>
  <c r="V23" i="11" s="1"/>
  <c r="T26" i="11"/>
  <c r="V26" i="11" s="1"/>
  <c r="T21" i="11"/>
  <c r="U21" i="11" s="1"/>
  <c r="G187" i="4"/>
  <c r="G188" i="4" s="1"/>
  <c r="H187" i="4"/>
  <c r="H188" i="4" s="1"/>
  <c r="J187" i="4"/>
  <c r="J188" i="4" s="1"/>
  <c r="E187" i="4"/>
  <c r="E188" i="4" s="1"/>
  <c r="L169" i="4"/>
  <c r="L170" i="4" s="1"/>
  <c r="F187" i="4"/>
  <c r="F188" i="4" s="1"/>
  <c r="A41" i="18"/>
  <c r="B41" i="18" s="1"/>
  <c r="T24" i="11"/>
  <c r="T22" i="11"/>
  <c r="U22" i="11" s="1"/>
  <c r="A37" i="18"/>
  <c r="B37" i="18" s="1"/>
  <c r="T25" i="11"/>
  <c r="U25" i="11" s="1"/>
  <c r="T20" i="11"/>
  <c r="U20" i="11" s="1"/>
  <c r="A40" i="18"/>
  <c r="B40" i="18" s="1"/>
  <c r="A43" i="18"/>
  <c r="B43" i="18" s="1"/>
  <c r="A35" i="18"/>
  <c r="D169" i="4"/>
  <c r="D170" i="4" s="1"/>
  <c r="L194" i="9"/>
  <c r="L191" i="9"/>
  <c r="L195" i="9"/>
  <c r="L192" i="9"/>
  <c r="L196" i="9"/>
  <c r="K190" i="9"/>
  <c r="L193" i="9"/>
  <c r="K169" i="4"/>
  <c r="K170" i="4" s="1"/>
  <c r="J169" i="4"/>
  <c r="J170" i="4" s="1"/>
  <c r="U29" i="11" l="1"/>
  <c r="V28" i="11"/>
  <c r="C42" i="18"/>
  <c r="C34" i="18"/>
  <c r="C39" i="18"/>
  <c r="C36" i="18"/>
  <c r="D42" i="18"/>
  <c r="U26" i="11"/>
  <c r="U24" i="11"/>
  <c r="C38" i="18" s="1"/>
  <c r="U27" i="11"/>
  <c r="C41" i="18" s="1"/>
  <c r="U23" i="11"/>
  <c r="C37" i="18" s="1"/>
  <c r="B35" i="18"/>
  <c r="V21" i="11"/>
  <c r="D35" i="18" s="1"/>
  <c r="B38" i="18"/>
  <c r="V24" i="11"/>
  <c r="D38" i="18" s="1"/>
  <c r="C35" i="18"/>
  <c r="D41" i="18"/>
  <c r="B34" i="18"/>
  <c r="V20" i="11"/>
  <c r="D34" i="18" s="1"/>
  <c r="D40" i="18"/>
  <c r="B39" i="18"/>
  <c r="B36" i="18"/>
  <c r="D37" i="18"/>
  <c r="V22" i="11"/>
  <c r="D36" i="18" s="1"/>
  <c r="V25" i="11"/>
  <c r="D39" i="18" s="1"/>
  <c r="D43" i="18"/>
  <c r="C40" i="18"/>
  <c r="C43" i="18"/>
  <c r="K191" i="9"/>
  <c r="K195" i="9"/>
  <c r="K192" i="9"/>
  <c r="K196" i="9"/>
  <c r="J190" i="9"/>
  <c r="K193" i="9"/>
  <c r="K194" i="9"/>
  <c r="J192" i="9" l="1"/>
  <c r="J196" i="9"/>
  <c r="I190" i="9"/>
  <c r="J193" i="9"/>
  <c r="J194" i="9"/>
  <c r="J191" i="9"/>
  <c r="J195" i="9"/>
  <c r="H190" i="9" l="1"/>
  <c r="I193" i="9"/>
  <c r="I194" i="9"/>
  <c r="I191" i="9"/>
  <c r="I195" i="9"/>
  <c r="I192" i="9"/>
  <c r="I196" i="9"/>
  <c r="H194" i="9" l="1"/>
  <c r="H191" i="9"/>
  <c r="H195" i="9"/>
  <c r="H192" i="9"/>
  <c r="H196" i="9"/>
  <c r="G190" i="9"/>
  <c r="H193" i="9"/>
  <c r="G191" i="9" l="1"/>
  <c r="G195" i="9"/>
  <c r="G192" i="9"/>
  <c r="G196" i="9"/>
  <c r="F190" i="9"/>
  <c r="G193" i="9"/>
  <c r="G194" i="9"/>
  <c r="F192" i="9" l="1"/>
  <c r="F196" i="9"/>
  <c r="E190" i="9"/>
  <c r="F193" i="9"/>
  <c r="F194" i="9"/>
  <c r="F191" i="9"/>
  <c r="F195" i="9"/>
  <c r="D190" i="9" l="1"/>
  <c r="E193" i="9"/>
  <c r="E194" i="9"/>
  <c r="E191" i="9"/>
  <c r="E195" i="9"/>
  <c r="E192" i="9"/>
  <c r="E196" i="9"/>
  <c r="D194" i="9" l="1"/>
  <c r="D191" i="9"/>
  <c r="D195" i="9"/>
  <c r="D192" i="9"/>
  <c r="D196" i="9"/>
  <c r="C190" i="9"/>
  <c r="D193" i="9"/>
  <c r="C191" i="9" l="1"/>
  <c r="C195" i="9"/>
  <c r="C192" i="9"/>
  <c r="C196" i="9"/>
  <c r="C193" i="9"/>
  <c r="C194" i="9"/>
</calcChain>
</file>

<file path=xl/sharedStrings.xml><?xml version="1.0" encoding="utf-8"?>
<sst xmlns="http://schemas.openxmlformats.org/spreadsheetml/2006/main" count="1700" uniqueCount="262">
  <si>
    <t>F1</t>
    <phoneticPr fontId="2"/>
  </si>
  <si>
    <t>F2</t>
    <phoneticPr fontId="2"/>
  </si>
  <si>
    <t>F3</t>
    <phoneticPr fontId="2"/>
  </si>
  <si>
    <t>SLG</t>
    <phoneticPr fontId="2"/>
  </si>
  <si>
    <t>SLO</t>
    <phoneticPr fontId="2"/>
  </si>
  <si>
    <t>SLR</t>
    <phoneticPr fontId="2"/>
  </si>
  <si>
    <t>A</t>
  </si>
  <si>
    <t>B</t>
  </si>
  <si>
    <t>C</t>
  </si>
  <si>
    <t>D</t>
  </si>
  <si>
    <t>E</t>
  </si>
  <si>
    <t>F</t>
  </si>
  <si>
    <t>G</t>
  </si>
  <si>
    <t>H</t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</si>
  <si>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</si>
  <si>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</si>
  <si>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</si>
  <si>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</si>
  <si>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</si>
  <si>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</si>
  <si>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</si>
  <si>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</si>
  <si>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Transmittance Data</t>
    <phoneticPr fontId="2"/>
  </si>
  <si>
    <t>no Filter</t>
    <phoneticPr fontId="2"/>
  </si>
  <si>
    <t>T1</t>
    <phoneticPr fontId="2"/>
  </si>
  <si>
    <t>T2</t>
    <phoneticPr fontId="2"/>
  </si>
  <si>
    <t>T3</t>
    <phoneticPr fontId="2"/>
  </si>
  <si>
    <t>測定値</t>
    <rPh sb="0" eb="3">
      <t>ソクテイチ</t>
    </rPh>
    <phoneticPr fontId="2"/>
  </si>
  <si>
    <t>平均</t>
    <rPh sb="0" eb="2">
      <t>ヘイキン</t>
    </rPh>
    <phoneticPr fontId="2"/>
  </si>
  <si>
    <t>透過率</t>
    <rPh sb="0" eb="3">
      <t>トウカリツ</t>
    </rPh>
    <phoneticPr fontId="2"/>
  </si>
  <si>
    <t>　各フィルター透過率を算出します。</t>
    <phoneticPr fontId="2"/>
  </si>
  <si>
    <t>(1) SLG、SLO、SLRルシフェラーゼ単独のサンプルの測定値を下記にインプットし、</t>
    <rPh sb="22" eb="24">
      <t>タンドク</t>
    </rPh>
    <rPh sb="30" eb="33">
      <t>ソクテイチ</t>
    </rPh>
    <rPh sb="34" eb="36">
      <t>カキ</t>
    </rPh>
    <phoneticPr fontId="2"/>
  </si>
  <si>
    <t>sample1</t>
    <phoneticPr fontId="2"/>
  </si>
  <si>
    <t>sample2</t>
    <phoneticPr fontId="2"/>
  </si>
  <si>
    <t>sample3</t>
    <phoneticPr fontId="2"/>
  </si>
  <si>
    <t>no Filter</t>
    <phoneticPr fontId="2"/>
  </si>
  <si>
    <t>T1</t>
    <phoneticPr fontId="2"/>
  </si>
  <si>
    <t>T2</t>
    <phoneticPr fontId="2"/>
  </si>
  <si>
    <t>T3</t>
    <phoneticPr fontId="2"/>
  </si>
  <si>
    <t>sample1</t>
    <phoneticPr fontId="2"/>
  </si>
  <si>
    <t>sample2</t>
    <phoneticPr fontId="2"/>
  </si>
  <si>
    <t>sample3</t>
    <phoneticPr fontId="2"/>
  </si>
  <si>
    <t>F1:Filter 1測定値</t>
    <rPh sb="11" eb="14">
      <t>ソクテイチ</t>
    </rPh>
    <phoneticPr fontId="2"/>
  </si>
  <si>
    <t>F2:Filter 2測定値</t>
    <rPh sb="11" eb="14">
      <t>ソクテイチ</t>
    </rPh>
    <phoneticPr fontId="2"/>
  </si>
  <si>
    <t>F3:Filter 3測定値</t>
    <rPh sb="11" eb="14">
      <t>ソクテイチ</t>
    </rPh>
    <phoneticPr fontId="2"/>
  </si>
  <si>
    <t>no Filter:Filterなしでの測定値</t>
    <rPh sb="20" eb="23">
      <t>ソクテイチ</t>
    </rPh>
    <phoneticPr fontId="2"/>
  </si>
  <si>
    <r>
      <t>MultiReporter Assay System -Tripluc</t>
    </r>
    <r>
      <rPr>
        <b/>
        <vertAlign val="superscript"/>
        <sz val="14"/>
        <color indexed="12"/>
        <rFont val="HGS創英角ｺﾞｼｯｸUB"/>
        <family val="3"/>
        <charset val="128"/>
      </rPr>
      <t>®</t>
    </r>
    <r>
      <rPr>
        <b/>
        <sz val="14"/>
        <color indexed="12"/>
        <rFont val="HGS創英角ｺﾞｼｯｸUB"/>
        <family val="3"/>
        <charset val="128"/>
      </rPr>
      <t>- Calculation Sheet（3色分離用）</t>
    </r>
    <rPh sb="57" eb="58">
      <t>ショク</t>
    </rPh>
    <rPh sb="58" eb="60">
      <t>ブンリ</t>
    </rPh>
    <rPh sb="60" eb="61">
      <t>ヨウ</t>
    </rPh>
    <phoneticPr fontId="2"/>
  </si>
  <si>
    <t>T1</t>
    <phoneticPr fontId="2"/>
  </si>
  <si>
    <t>T2</t>
    <phoneticPr fontId="2"/>
  </si>
  <si>
    <t>T3</t>
    <phoneticPr fontId="2"/>
  </si>
  <si>
    <t>SLG</t>
    <phoneticPr fontId="2"/>
  </si>
  <si>
    <t>SLO</t>
    <phoneticPr fontId="2"/>
  </si>
  <si>
    <t>SLR</t>
    <phoneticPr fontId="2"/>
  </si>
  <si>
    <t>　このデータをコピーしてください。</t>
    <phoneticPr fontId="2"/>
  </si>
  <si>
    <t>→「data入力」シートのTransmittance DATAに</t>
    <rPh sb="6" eb="8">
      <t>ニュウリョク</t>
    </rPh>
    <phoneticPr fontId="2"/>
  </si>
  <si>
    <t>(2) 「data入力シート」のFilter 1～3に、サンプルの各フィルター測定値を入力してください。</t>
    <rPh sb="9" eb="11">
      <t>ニュウリョク</t>
    </rPh>
    <rPh sb="33" eb="34">
      <t>カク</t>
    </rPh>
    <rPh sb="39" eb="42">
      <t>ソクテイチ</t>
    </rPh>
    <rPh sb="43" eb="45">
      <t>ニュウリョク</t>
    </rPh>
    <phoneticPr fontId="2"/>
  </si>
  <si>
    <t>(3) 「Result Format 1」及び「Result Format 2」にSLG、SLO、SLRの算出結果が表示されます。</t>
    <rPh sb="21" eb="22">
      <t>オヨ</t>
    </rPh>
    <rPh sb="53" eb="55">
      <t>サンシュツ</t>
    </rPh>
    <rPh sb="55" eb="57">
      <t>ケッカ</t>
    </rPh>
    <rPh sb="58" eb="60">
      <t>ヒョウジ</t>
    </rPh>
    <phoneticPr fontId="2"/>
  </si>
  <si>
    <t>cont</t>
    <phoneticPr fontId="2"/>
  </si>
  <si>
    <t>ug/ml</t>
    <phoneticPr fontId="2"/>
  </si>
  <si>
    <t>Ver.001</t>
    <phoneticPr fontId="2"/>
  </si>
  <si>
    <t>Ver.002</t>
    <phoneticPr fontId="2"/>
  </si>
  <si>
    <t>抑制率の計算方法を変更（バックグランドの値を引き算する方法）</t>
    <rPh sb="0" eb="2">
      <t>ヨクセイ</t>
    </rPh>
    <rPh sb="2" eb="3">
      <t>リツ</t>
    </rPh>
    <rPh sb="4" eb="6">
      <t>ケイサン</t>
    </rPh>
    <rPh sb="6" eb="8">
      <t>ホウホウ</t>
    </rPh>
    <rPh sb="9" eb="11">
      <t>ヘンコウ</t>
    </rPh>
    <rPh sb="20" eb="21">
      <t>アタイ</t>
    </rPh>
    <rPh sb="22" eb="23">
      <t>ヒ</t>
    </rPh>
    <rPh sb="24" eb="25">
      <t>ザン</t>
    </rPh>
    <rPh sb="27" eb="29">
      <t>ホウホウ</t>
    </rPh>
    <phoneticPr fontId="2"/>
  </si>
  <si>
    <t>S.D.</t>
    <phoneticPr fontId="2"/>
  </si>
  <si>
    <t>Average</t>
    <phoneticPr fontId="2"/>
  </si>
  <si>
    <t>Ver.002.1</t>
    <phoneticPr fontId="2"/>
  </si>
  <si>
    <t>%Suppressionのグラフを追加</t>
    <rPh sb="17" eb="19">
      <t>ツイカ</t>
    </rPh>
    <phoneticPr fontId="2"/>
  </si>
  <si>
    <t>cont</t>
    <phoneticPr fontId="2"/>
  </si>
  <si>
    <t>ddw</t>
    <phoneticPr fontId="2"/>
  </si>
  <si>
    <t>DMSO</t>
    <phoneticPr fontId="2"/>
  </si>
  <si>
    <t>Ver.003</t>
    <phoneticPr fontId="2"/>
  </si>
  <si>
    <t>コントロール用のシートを追加（dexamethasone, cyclosporin A)</t>
    <rPh sb="6" eb="7">
      <t>ヨウ</t>
    </rPh>
    <rPh sb="12" eb="14">
      <t>ツイカ</t>
    </rPh>
    <phoneticPr fontId="2"/>
  </si>
  <si>
    <t>Ver.003.1</t>
    <phoneticPr fontId="2"/>
  </si>
  <si>
    <t>未配布</t>
    <rPh sb="0" eb="3">
      <t>ミハイフ</t>
    </rPh>
    <phoneticPr fontId="2"/>
  </si>
  <si>
    <t>グラフの大きさを縮小（パワーポイントにコピーペーストしやすくするため）</t>
    <rPh sb="4" eb="5">
      <t>オオ</t>
    </rPh>
    <rPh sb="8" eb="10">
      <t>シュクショウ</t>
    </rPh>
    <phoneticPr fontId="2"/>
  </si>
  <si>
    <t>Ver.004</t>
    <phoneticPr fontId="2"/>
  </si>
  <si>
    <t>統計処理用のシートを追加</t>
    <rPh sb="0" eb="2">
      <t>トウケイ</t>
    </rPh>
    <rPh sb="2" eb="4">
      <t>ショリ</t>
    </rPh>
    <rPh sb="4" eb="5">
      <t>ヨウ</t>
    </rPh>
    <rPh sb="10" eb="12">
      <t>ツイカ</t>
    </rPh>
    <phoneticPr fontId="2"/>
  </si>
  <si>
    <t>Result Format2シートの化学物質の濃度表示を修正（公比2になるように）</t>
    <rPh sb="18" eb="20">
      <t>カガク</t>
    </rPh>
    <rPh sb="20" eb="22">
      <t>ブッシツ</t>
    </rPh>
    <rPh sb="23" eb="25">
      <t>ノウド</t>
    </rPh>
    <rPh sb="25" eb="27">
      <t>ヒョウジ</t>
    </rPh>
    <rPh sb="28" eb="30">
      <t>シュウセイ</t>
    </rPh>
    <rPh sb="31" eb="32">
      <t>コウ</t>
    </rPh>
    <rPh sb="32" eb="33">
      <t>ヒ</t>
    </rPh>
    <phoneticPr fontId="2"/>
  </si>
  <si>
    <t>Ver.005</t>
    <phoneticPr fontId="2"/>
  </si>
  <si>
    <t>Multi-Immuno Tox Assayバリデーションプロトコール20141117 Ver.004J案の変更に合わせ、コントロール等のプレート配置を変更</t>
    <rPh sb="54" eb="56">
      <t>ヘンコウ</t>
    </rPh>
    <rPh sb="57" eb="58">
      <t>ア</t>
    </rPh>
    <rPh sb="67" eb="68">
      <t>トウ</t>
    </rPh>
    <rPh sb="73" eb="75">
      <t>ハイチ</t>
    </rPh>
    <rPh sb="76" eb="78">
      <t>ヘンコウ</t>
    </rPh>
    <phoneticPr fontId="2"/>
  </si>
  <si>
    <t>%suppressionのグラフを削除</t>
    <rPh sb="17" eb="19">
      <t>サクジョ</t>
    </rPh>
    <phoneticPr fontId="2"/>
  </si>
  <si>
    <t>Ver.005.1</t>
    <phoneticPr fontId="2"/>
  </si>
  <si>
    <t>コントロール用のシートを修正</t>
    <rPh sb="6" eb="7">
      <t>ヨウ</t>
    </rPh>
    <rPh sb="12" eb="14">
      <t>シュウセイ</t>
    </rPh>
    <phoneticPr fontId="2"/>
  </si>
  <si>
    <t>input "*"</t>
    <phoneticPr fontId="2"/>
  </si>
  <si>
    <t>Lowest-Observed-Effect Level (LOEL)</t>
    <phoneticPr fontId="2"/>
  </si>
  <si>
    <t>Chemical 1 LOEL</t>
    <phoneticPr fontId="2"/>
  </si>
  <si>
    <t>Chemical 2 LOEL</t>
    <phoneticPr fontId="2"/>
  </si>
  <si>
    <t>chemical 1</t>
    <phoneticPr fontId="2"/>
  </si>
  <si>
    <t>chemical 2</t>
    <phoneticPr fontId="2"/>
  </si>
  <si>
    <t>Laboratory</t>
    <phoneticPr fontId="22"/>
  </si>
  <si>
    <t>Round</t>
    <phoneticPr fontId="22"/>
  </si>
  <si>
    <t>Exp.</t>
    <phoneticPr fontId="22"/>
  </si>
  <si>
    <r>
      <t>Date:</t>
    </r>
    <r>
      <rPr>
        <b/>
        <sz val="8"/>
        <rFont val="Arial"/>
        <family val="2"/>
      </rPr>
      <t xml:space="preserve">
(YYYY/MM/DD)</t>
    </r>
    <phoneticPr fontId="22"/>
  </si>
  <si>
    <t>Operator:</t>
    <phoneticPr fontId="22"/>
  </si>
  <si>
    <t>Comment:</t>
    <phoneticPr fontId="2"/>
  </si>
  <si>
    <t>mg/ml in</t>
    <phoneticPr fontId="2"/>
  </si>
  <si>
    <t>Ver.005.2</t>
    <phoneticPr fontId="2"/>
  </si>
  <si>
    <t>FaceSheetを追加</t>
    <rPh sb="10" eb="12">
      <t>ツイカ</t>
    </rPh>
    <phoneticPr fontId="2"/>
  </si>
  <si>
    <t>EC30、Lowest-Observed-Effect Level (LOEL)、Max %suppression, Min %suppressionが算出されるように改変</t>
    <rPh sb="76" eb="78">
      <t>サンシュツ</t>
    </rPh>
    <rPh sb="84" eb="86">
      <t>カイヘン</t>
    </rPh>
    <phoneticPr fontId="2"/>
  </si>
  <si>
    <t>Chemical 1 Max %suppression</t>
    <phoneticPr fontId="2"/>
  </si>
  <si>
    <t>Chemical 1 Min %suppression</t>
    <phoneticPr fontId="2"/>
  </si>
  <si>
    <t>Chemical 2 Max %suppression</t>
    <phoneticPr fontId="2"/>
  </si>
  <si>
    <t>Chemical 2 Min %suppression</t>
    <phoneticPr fontId="2"/>
  </si>
  <si>
    <t>Chemical 1</t>
    <phoneticPr fontId="2"/>
  </si>
  <si>
    <t>Chemical 2</t>
    <phoneticPr fontId="2"/>
  </si>
  <si>
    <t>EC30</t>
    <phoneticPr fontId="2"/>
  </si>
  <si>
    <t>Chemical 1</t>
    <phoneticPr fontId="2"/>
  </si>
  <si>
    <t>Chemical 1</t>
    <phoneticPr fontId="2"/>
  </si>
  <si>
    <t>ug/ml</t>
    <phoneticPr fontId="2"/>
  </si>
  <si>
    <t>mM</t>
    <phoneticPr fontId="2"/>
  </si>
  <si>
    <t>EC30(ug/ml)</t>
  </si>
  <si>
    <t>EC30(ug/ml)</t>
    <phoneticPr fontId="2"/>
  </si>
  <si>
    <t>EC30(mM)</t>
  </si>
  <si>
    <t>EC30(mM)</t>
    <phoneticPr fontId="2"/>
  </si>
  <si>
    <t>Molecular weight</t>
    <phoneticPr fontId="2"/>
  </si>
  <si>
    <t>Ver.006</t>
    <phoneticPr fontId="2"/>
  </si>
  <si>
    <t>phase 0用</t>
    <rPh sb="7" eb="8">
      <t>ヨウ</t>
    </rPh>
    <phoneticPr fontId="2"/>
  </si>
  <si>
    <t>CyA 100 ng/mL</t>
    <phoneticPr fontId="2"/>
  </si>
  <si>
    <t>Ver.007</t>
    <phoneticPr fontId="2"/>
  </si>
  <si>
    <t>phase 1用</t>
    <rPh sb="7" eb="8">
      <t>ヨウ</t>
    </rPh>
    <phoneticPr fontId="2"/>
  </si>
  <si>
    <t>T0</t>
    <phoneticPr fontId="2"/>
  </si>
  <si>
    <t>T1</t>
    <phoneticPr fontId="2"/>
  </si>
  <si>
    <t>T2</t>
    <phoneticPr fontId="2"/>
  </si>
  <si>
    <t>Filter 0 Data</t>
    <phoneticPr fontId="2"/>
  </si>
  <si>
    <t>Filter 1 Data</t>
    <phoneticPr fontId="2"/>
  </si>
  <si>
    <t>Filter 2 Data</t>
    <phoneticPr fontId="2"/>
  </si>
  <si>
    <t>FInSLO-LA</t>
    <phoneticPr fontId="2"/>
  </si>
  <si>
    <t>%suppression</t>
    <phoneticPr fontId="2"/>
  </si>
  <si>
    <t>Ver.007.1</t>
    <phoneticPr fontId="2"/>
  </si>
  <si>
    <t>FInSLO-LAが算出されるよう変更</t>
    <rPh sb="10" eb="12">
      <t>サンシュt</t>
    </rPh>
    <rPh sb="17" eb="19">
      <t>ヘン</t>
    </rPh>
    <phoneticPr fontId="2"/>
  </si>
  <si>
    <t>%suppressionのグラフを追加</t>
    <rPh sb="17" eb="19">
      <t>ツイk</t>
    </rPh>
    <phoneticPr fontId="2"/>
  </si>
  <si>
    <t>Ver.007.2</t>
    <phoneticPr fontId="2"/>
  </si>
  <si>
    <t>FaceSheet#F23の数式を修正</t>
    <rPh sb="14" eb="17">
      <t>ス</t>
    </rPh>
    <rPh sb="17" eb="19">
      <t>sy</t>
    </rPh>
    <phoneticPr fontId="2"/>
  </si>
  <si>
    <t xml:space="preserve"> </t>
    <phoneticPr fontId="2"/>
  </si>
  <si>
    <t>1st exp.</t>
    <phoneticPr fontId="2"/>
  </si>
  <si>
    <t>2nd exp.</t>
    <phoneticPr fontId="2"/>
  </si>
  <si>
    <t>3rd exp.</t>
    <phoneticPr fontId="2"/>
  </si>
  <si>
    <t>4th exp.</t>
    <phoneticPr fontId="2"/>
  </si>
  <si>
    <t>5th exp.</t>
    <phoneticPr fontId="2"/>
  </si>
  <si>
    <t>6th exp.</t>
    <phoneticPr fontId="2"/>
  </si>
  <si>
    <t>1st Exp.</t>
    <phoneticPr fontId="2"/>
  </si>
  <si>
    <t>2nd Exp.</t>
    <phoneticPr fontId="2"/>
  </si>
  <si>
    <t>3rd Exp.</t>
    <phoneticPr fontId="2"/>
  </si>
  <si>
    <t>4th Exp.</t>
    <phoneticPr fontId="2"/>
  </si>
  <si>
    <t>mg/ml</t>
    <phoneticPr fontId="2"/>
  </si>
  <si>
    <t>2nd</t>
    <phoneticPr fontId="2"/>
  </si>
  <si>
    <t>3rd</t>
    <phoneticPr fontId="2"/>
  </si>
  <si>
    <t>4th</t>
    <phoneticPr fontId="2"/>
  </si>
  <si>
    <t>5th</t>
    <phoneticPr fontId="2"/>
  </si>
  <si>
    <t>6th</t>
    <phoneticPr fontId="2"/>
  </si>
  <si>
    <t>1st exp.</t>
  </si>
  <si>
    <t>2nd exp.</t>
    <phoneticPr fontId="2"/>
  </si>
  <si>
    <t>6th exp.</t>
    <phoneticPr fontId="2"/>
  </si>
  <si>
    <t>Ver.008</t>
    <phoneticPr fontId="2"/>
  </si>
  <si>
    <t>Ver.008.1</t>
    <phoneticPr fontId="2"/>
  </si>
  <si>
    <t>phase 2用</t>
    <rPh sb="7" eb="8">
      <t>ヨウ</t>
    </rPh>
    <phoneticPr fontId="2"/>
  </si>
  <si>
    <t>6回のアッセイを１シートにまとめる</t>
    <rPh sb="1" eb="2">
      <t>カイn</t>
    </rPh>
    <phoneticPr fontId="2"/>
  </si>
  <si>
    <t>Results</t>
    <phoneticPr fontId="38"/>
  </si>
  <si>
    <t>Lower Limit</t>
    <phoneticPr fontId="38"/>
  </si>
  <si>
    <t>Upper Limit</t>
    <phoneticPr fontId="38"/>
  </si>
  <si>
    <t>2nd exp.</t>
    <phoneticPr fontId="2"/>
  </si>
  <si>
    <t>3rd exp.</t>
    <phoneticPr fontId="2"/>
  </si>
  <si>
    <t>4th exp.</t>
    <phoneticPr fontId="2"/>
  </si>
  <si>
    <t>5th exp.</t>
    <phoneticPr fontId="2"/>
  </si>
  <si>
    <t>6th exp.</t>
    <phoneticPr fontId="2"/>
  </si>
  <si>
    <t>conc.</t>
    <phoneticPr fontId="2"/>
  </si>
  <si>
    <t>%supp</t>
    <phoneticPr fontId="2"/>
  </si>
  <si>
    <t>I.I.SLR</t>
    <phoneticPr fontId="2"/>
  </si>
  <si>
    <t>dummy</t>
    <phoneticPr fontId="2"/>
  </si>
  <si>
    <t>%suppression</t>
  </si>
  <si>
    <t>dummy</t>
    <phoneticPr fontId="2"/>
  </si>
  <si>
    <t>Accept %suppression</t>
    <phoneticPr fontId="2"/>
  </si>
  <si>
    <t>Accept Exp.</t>
    <phoneticPr fontId="2"/>
  </si>
  <si>
    <t>a Comparison Conc.</t>
    <phoneticPr fontId="38"/>
  </si>
  <si>
    <t>Ver.008.2</t>
    <phoneticPr fontId="2"/>
  </si>
  <si>
    <t>判定を追加</t>
    <rPh sb="0" eb="2">
      <t>ハンテ</t>
    </rPh>
    <rPh sb="3" eb="5">
      <t>ツイk</t>
    </rPh>
    <phoneticPr fontId="2"/>
  </si>
  <si>
    <t>average</t>
  </si>
  <si>
    <t>average</t>
    <phoneticPr fontId="2"/>
  </si>
  <si>
    <t>sd^2</t>
  </si>
  <si>
    <t>sd^2</t>
    <phoneticPr fontId="2"/>
  </si>
  <si>
    <t>average</t>
    <phoneticPr fontId="2"/>
  </si>
  <si>
    <t>sd^2</t>
    <phoneticPr fontId="2"/>
  </si>
  <si>
    <t>Accept average</t>
    <phoneticPr fontId="2"/>
  </si>
  <si>
    <t>Accept sd^2</t>
    <phoneticPr fontId="2"/>
  </si>
  <si>
    <t>ave/Dave</t>
  </si>
  <si>
    <t>ave/Dave</t>
    <phoneticPr fontId="2"/>
  </si>
  <si>
    <t>cont.</t>
    <phoneticPr fontId="2"/>
  </si>
  <si>
    <t>%supp</t>
    <phoneticPr fontId="2"/>
  </si>
  <si>
    <t>1-(ave/Dave)</t>
    <phoneticPr fontId="38"/>
  </si>
  <si>
    <t>%supp</t>
    <phoneticPr fontId="38"/>
  </si>
  <si>
    <t>(Highest soluble conc. In the next exp.s</t>
    <phoneticPr fontId="2"/>
  </si>
  <si>
    <t>Code</t>
    <phoneticPr fontId="2"/>
  </si>
  <si>
    <t>Dissolution</t>
    <phoneticPr fontId="2"/>
  </si>
  <si>
    <t>ddw</t>
    <phoneticPr fontId="2"/>
  </si>
  <si>
    <t>Chemical 2</t>
    <phoneticPr fontId="2"/>
  </si>
  <si>
    <t>DMSO</t>
    <phoneticPr fontId="2"/>
  </si>
  <si>
    <t>5th exp.</t>
    <phoneticPr fontId="2"/>
  </si>
  <si>
    <t>ug/mL</t>
    <phoneticPr fontId="2"/>
  </si>
  <si>
    <t>1st</t>
    <phoneticPr fontId="2"/>
  </si>
  <si>
    <t>5th Exp.</t>
    <phoneticPr fontId="2"/>
  </si>
  <si>
    <t>6th Exp.</t>
    <phoneticPr fontId="2"/>
  </si>
  <si>
    <t>1st exp.</t>
    <phoneticPr fontId="2"/>
  </si>
  <si>
    <t>2nd exp.</t>
  </si>
  <si>
    <t>3rd exp.</t>
  </si>
  <si>
    <t>4th exp.</t>
  </si>
  <si>
    <t>5th exp.</t>
  </si>
  <si>
    <t>6th exp.</t>
  </si>
  <si>
    <t>SS</t>
  </si>
  <si>
    <t>n</t>
    <phoneticPr fontId="2"/>
  </si>
  <si>
    <t>conc.</t>
    <phoneticPr fontId="2"/>
  </si>
  <si>
    <t>Dummy*df</t>
    <phoneticPr fontId="2"/>
  </si>
  <si>
    <t>Dummy*df</t>
    <phoneticPr fontId="2"/>
  </si>
  <si>
    <t>Dummy*n</t>
    <phoneticPr fontId="2"/>
  </si>
  <si>
    <t>ACCEPT
Dummy*n</t>
    <phoneticPr fontId="2"/>
  </si>
  <si>
    <t>Dummy*n</t>
    <phoneticPr fontId="2"/>
  </si>
  <si>
    <t>Filter 1 Data</t>
  </si>
  <si>
    <t>Filter 2 Data</t>
  </si>
  <si>
    <t>mg/ml in</t>
    <phoneticPr fontId="2"/>
  </si>
  <si>
    <t>mg/ml in</t>
    <phoneticPr fontId="2"/>
  </si>
  <si>
    <t>mg/ml in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</si>
  <si>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</si>
  <si>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</si>
  <si>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</si>
  <si>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</si>
  <si>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</si>
  <si>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</si>
  <si>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</si>
  <si>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</si>
  <si>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Filter 1 Data</t>
    <phoneticPr fontId="2"/>
  </si>
  <si>
    <t>Filter 2 Data</t>
    <phoneticPr fontId="2"/>
  </si>
  <si>
    <t>Fold induction of nIFNLA</t>
    <phoneticPr fontId="2"/>
  </si>
  <si>
    <t>the number of concentration
 which satisfy Inh-GAPLA&gt;=0.05</t>
    <phoneticPr fontId="2"/>
  </si>
  <si>
    <t>IL2LA</t>
    <phoneticPr fontId="2"/>
  </si>
  <si>
    <t>IFNLA</t>
    <phoneticPr fontId="2"/>
  </si>
  <si>
    <t>GAPLA</t>
    <phoneticPr fontId="2"/>
  </si>
  <si>
    <t>nIL2LA</t>
    <phoneticPr fontId="2"/>
  </si>
  <si>
    <t>nIFNLA</t>
    <phoneticPr fontId="2"/>
  </si>
  <si>
    <t>Inh-GAPLA</t>
    <phoneticPr fontId="2"/>
  </si>
  <si>
    <t>% suppression (IL-2)</t>
    <phoneticPr fontId="2"/>
  </si>
  <si>
    <t>% suppression (IFNg)</t>
    <phoneticPr fontId="2"/>
  </si>
  <si>
    <t>Ver.008.3</t>
    <phoneticPr fontId="2"/>
  </si>
  <si>
    <t>% suppression</t>
    <phoneticPr fontId="2"/>
  </si>
  <si>
    <t>Controlシートをprotocol Ver.011.1Eに合わせ変更</t>
    <rPh sb="31" eb="32">
      <t>アワセ</t>
    </rPh>
    <rPh sb="34" eb="36">
      <t>ヘンコウ</t>
    </rPh>
    <phoneticPr fontId="2"/>
  </si>
  <si>
    <t>多重性を考慮しないエラーバーに変更（神戸大学）</t>
    <rPh sb="18" eb="20">
      <t>コウベ</t>
    </rPh>
    <rPh sb="20" eb="22">
      <t>ダイ</t>
    </rPh>
    <phoneticPr fontId="2"/>
  </si>
  <si>
    <t>facesheetの「Highest soluble conc. In the next exp.s」の数式が表示されなかったため、修正（神戸大学）</t>
    <rPh sb="69" eb="71">
      <t>コウベ</t>
    </rPh>
    <rPh sb="71" eb="73">
      <t>ダイガク</t>
    </rPh>
    <phoneticPr fontId="2"/>
  </si>
  <si>
    <t>パラメーターをprotocol Ver.011.1Eに合わせ変更</t>
    <rPh sb="7" eb="9">
      <t>ヘンコウ</t>
    </rPh>
    <phoneticPr fontId="2"/>
  </si>
  <si>
    <r>
      <t>MultiReporter Assay System -Tripluc</t>
    </r>
    <r>
      <rPr>
        <b/>
        <vertAlign val="superscript"/>
        <sz val="10"/>
        <color indexed="12"/>
        <rFont val="Arial"/>
        <family val="2"/>
      </rPr>
      <t>®</t>
    </r>
    <r>
      <rPr>
        <b/>
        <sz val="10"/>
        <color indexed="12"/>
        <rFont val="Arial"/>
        <family val="2"/>
      </rPr>
      <t>- Calculation Sheet</t>
    </r>
    <phoneticPr fontId="2"/>
  </si>
  <si>
    <r>
      <t>FI</t>
    </r>
    <r>
      <rPr>
        <sz val="10"/>
        <rFont val="HGP創英角ｺﾞｼｯｸUB"/>
        <family val="3"/>
        <charset val="128"/>
      </rPr>
      <t>ｎ</t>
    </r>
    <r>
      <rPr>
        <sz val="10"/>
        <rFont val="Arial"/>
        <family val="2"/>
      </rPr>
      <t>SLO-LA</t>
    </r>
    <phoneticPr fontId="2"/>
  </si>
  <si>
    <r>
      <rPr>
        <sz val="10"/>
        <rFont val="HGP創英角ｺﾞｼｯｸUB"/>
        <family val="3"/>
        <charset val="128"/>
      </rPr>
      <t>濃度の数</t>
    </r>
    <r>
      <rPr>
        <sz val="10"/>
        <rFont val="Arial"/>
        <family val="2"/>
      </rPr>
      <t>(n)</t>
    </r>
    <rPh sb="0" eb="2">
      <t>ノウド</t>
    </rPh>
    <rPh sb="3" eb="4">
      <t>カズ</t>
    </rPh>
    <phoneticPr fontId="2"/>
  </si>
  <si>
    <r>
      <t>5%</t>
    </r>
    <r>
      <rPr>
        <sz val="10"/>
        <rFont val="HGP創英角ｺﾞｼｯｸUB"/>
        <family val="3"/>
        <charset val="128"/>
      </rPr>
      <t>以上生存範囲での</t>
    </r>
    <r>
      <rPr>
        <sz val="10"/>
        <rFont val="Arial"/>
        <family val="2"/>
      </rPr>
      <t>%suppression</t>
    </r>
    <r>
      <rPr>
        <sz val="10"/>
        <rFont val="HGP創英角ｺﾞｼｯｸUB"/>
        <family val="3"/>
        <charset val="128"/>
      </rPr>
      <t>の最大値、最小値</t>
    </r>
    <rPh sb="2" eb="4">
      <t>イジョウ</t>
    </rPh>
    <rPh sb="4" eb="8">
      <t>セイゾンハンイ</t>
    </rPh>
    <rPh sb="23" eb="26">
      <t>サイダイチ</t>
    </rPh>
    <rPh sb="27" eb="30">
      <t>サイショウチ</t>
    </rPh>
    <phoneticPr fontId="2"/>
  </si>
  <si>
    <r>
      <rPr>
        <sz val="10"/>
        <rFont val="HGP創英角ｺﾞｼｯｸUB"/>
        <family val="3"/>
        <charset val="128"/>
      </rPr>
      <t>生存率が</t>
    </r>
    <r>
      <rPr>
        <sz val="10"/>
        <rFont val="Arial"/>
        <family val="2"/>
      </rPr>
      <t>5%</t>
    </r>
    <r>
      <rPr>
        <sz val="10"/>
        <rFont val="HGP創英角ｺﾞｼｯｸUB"/>
        <family val="3"/>
        <charset val="128"/>
      </rPr>
      <t>以下であれば空白、</t>
    </r>
    <r>
      <rPr>
        <sz val="10"/>
        <rFont val="Arial"/>
        <family val="2"/>
      </rPr>
      <t>%suppression</t>
    </r>
    <r>
      <rPr>
        <sz val="10"/>
        <rFont val="HGP創英角ｺﾞｼｯｸUB"/>
        <family val="3"/>
        <charset val="128"/>
      </rPr>
      <t>が</t>
    </r>
    <r>
      <rPr>
        <sz val="10"/>
        <rFont val="Arial"/>
        <family val="2"/>
      </rPr>
      <t>30%</t>
    </r>
    <r>
      <rPr>
        <sz val="10"/>
        <rFont val="HGP創英角ｺﾞｼｯｸUB"/>
        <family val="3"/>
        <charset val="128"/>
      </rPr>
      <t>以下であれば</t>
    </r>
    <r>
      <rPr>
        <sz val="10"/>
        <rFont val="Arial"/>
        <family val="2"/>
      </rPr>
      <t>1</t>
    </r>
    <r>
      <rPr>
        <sz val="10"/>
        <rFont val="HGP創英角ｺﾞｼｯｸUB"/>
        <family val="3"/>
        <charset val="128"/>
      </rPr>
      <t>、そうでなければ</t>
    </r>
    <r>
      <rPr>
        <sz val="10"/>
        <rFont val="Arial"/>
        <family val="2"/>
      </rPr>
      <t>-1</t>
    </r>
    <rPh sb="0" eb="3">
      <t>セイゾンリツ</t>
    </rPh>
    <rPh sb="6" eb="8">
      <t>イカ</t>
    </rPh>
    <rPh sb="12" eb="14">
      <t>クウハク</t>
    </rPh>
    <rPh sb="31" eb="33">
      <t>イカ</t>
    </rPh>
    <phoneticPr fontId="2"/>
  </si>
  <si>
    <r>
      <t>30</t>
    </r>
    <r>
      <rPr>
        <sz val="10"/>
        <rFont val="HGP創英角ｺﾞｼｯｸUB"/>
        <family val="3"/>
        <charset val="128"/>
      </rPr>
      <t>を超える前は</t>
    </r>
    <r>
      <rPr>
        <sz val="10"/>
        <rFont val="Arial"/>
        <family val="2"/>
      </rPr>
      <t xml:space="preserve">2, </t>
    </r>
    <r>
      <rPr>
        <sz val="10"/>
        <rFont val="HGP創英角ｺﾞｼｯｸUB"/>
        <family val="3"/>
        <charset val="128"/>
      </rPr>
      <t>超える直前に</t>
    </r>
    <r>
      <rPr>
        <sz val="10"/>
        <rFont val="Arial"/>
        <family val="2"/>
      </rPr>
      <t xml:space="preserve">0, </t>
    </r>
    <r>
      <rPr>
        <sz val="10"/>
        <rFont val="HGP創英角ｺﾞｼｯｸUB"/>
        <family val="3"/>
        <charset val="128"/>
      </rPr>
      <t>超えた後</t>
    </r>
    <r>
      <rPr>
        <sz val="10"/>
        <rFont val="Arial"/>
        <family val="2"/>
      </rPr>
      <t>-2</t>
    </r>
    <rPh sb="3" eb="4">
      <t>コ</t>
    </rPh>
    <rPh sb="6" eb="7">
      <t>マエ</t>
    </rPh>
    <rPh sb="11" eb="12">
      <t>コ</t>
    </rPh>
    <rPh sb="14" eb="16">
      <t>チョクゼン</t>
    </rPh>
    <rPh sb="20" eb="21">
      <t>コ</t>
    </rPh>
    <rPh sb="23" eb="24">
      <t>アト</t>
    </rPh>
    <phoneticPr fontId="2"/>
  </si>
  <si>
    <r>
      <t>30</t>
    </r>
    <r>
      <rPr>
        <sz val="10"/>
        <rFont val="HGP創英角ｺﾞｼｯｸUB"/>
        <family val="3"/>
        <charset val="128"/>
      </rPr>
      <t>を超える前の化学物質濃度</t>
    </r>
    <rPh sb="3" eb="4">
      <t>コ</t>
    </rPh>
    <rPh sb="8" eb="12">
      <t>カガクブッシツ</t>
    </rPh>
    <rPh sb="12" eb="14">
      <t>ノウド</t>
    </rPh>
    <phoneticPr fontId="2"/>
  </si>
  <si>
    <r>
      <t>30</t>
    </r>
    <r>
      <rPr>
        <sz val="10"/>
        <rFont val="HGP創英角ｺﾞｼｯｸUB"/>
        <family val="3"/>
        <charset val="128"/>
      </rPr>
      <t>を超える前の</t>
    </r>
    <r>
      <rPr>
        <sz val="10"/>
        <rFont val="Arial"/>
        <family val="2"/>
      </rPr>
      <t>%Sup</t>
    </r>
    <rPh sb="3" eb="4">
      <t>コ</t>
    </rPh>
    <phoneticPr fontId="2"/>
  </si>
  <si>
    <r>
      <t>30</t>
    </r>
    <r>
      <rPr>
        <sz val="10"/>
        <rFont val="HGP創英角ｺﾞｼｯｸUB"/>
        <family val="3"/>
        <charset val="128"/>
      </rPr>
      <t>を超えた後の化学物質濃度</t>
    </r>
    <rPh sb="3" eb="4">
      <t>コ</t>
    </rPh>
    <rPh sb="6" eb="7">
      <t>アト</t>
    </rPh>
    <rPh sb="8" eb="12">
      <t>カガクブッシツ</t>
    </rPh>
    <rPh sb="12" eb="14">
      <t>ノウド</t>
    </rPh>
    <phoneticPr fontId="2"/>
  </si>
  <si>
    <r>
      <t>30</t>
    </r>
    <r>
      <rPr>
        <sz val="10"/>
        <rFont val="HGP創英角ｺﾞｼｯｸUB"/>
        <family val="3"/>
        <charset val="128"/>
      </rPr>
      <t>を超えた後の</t>
    </r>
    <r>
      <rPr>
        <sz val="10"/>
        <rFont val="Arial"/>
        <family val="2"/>
      </rPr>
      <t>%Sup</t>
    </r>
    <rPh sb="3" eb="4">
      <t>コ</t>
    </rPh>
    <rPh sb="6" eb="7">
      <t>アト</t>
    </rPh>
    <phoneticPr fontId="2"/>
  </si>
  <si>
    <t>DEX 100 ug/mL</t>
    <phoneticPr fontId="2"/>
  </si>
  <si>
    <r>
      <rPr>
        <sz val="9"/>
        <rFont val="Arial Unicode MS"/>
        <family val="3"/>
        <charset val="128"/>
      </rPr>
      <t>正規分布</t>
    </r>
    <rPh sb="0" eb="4">
      <t>セイキブンプ</t>
    </rPh>
    <phoneticPr fontId="2"/>
  </si>
  <si>
    <t>Ver.008.5</t>
    <phoneticPr fontId="2"/>
  </si>
  <si>
    <t>フォントをarialに変更</t>
    <rPh sb="11" eb="13">
      <t>ヘn</t>
    </rPh>
    <phoneticPr fontId="2"/>
  </si>
  <si>
    <t>Controlシートをprotocol Ver.013Eに合わせ変更</t>
    <rPh sb="29" eb="30">
      <t>アワセ</t>
    </rPh>
    <rPh sb="32" eb="34">
      <t>ヘンコウ</t>
    </rPh>
    <phoneticPr fontId="2"/>
  </si>
  <si>
    <t>Ver. 008.5</t>
    <phoneticPr fontId="22"/>
  </si>
  <si>
    <t>IL-2 Luc Assay Calculation Sheet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</si>
</sst>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 "/>
    <numFmt numFmtId="177" formatCode="0.00_ "/>
    <numFmt numFmtId="178" formatCode="0.0"/>
    <numFmt numFmtId="179" formatCode="0.0000_ "/>
    <numFmt numFmtId="180" formatCode="0_);[Red]\(0\)"/>
    <numFmt numFmtId="181" formatCode="0_ ;[Red]\-0\ "/>
    <numFmt numFmtId="182" formatCode="0.00_);[Red]\(0.00\)"/>
    <numFmt numFmtId="183" formatCode="0.00000_ "/>
    <numFmt numFmtId="184" formatCode="0.000_ "/>
  </numFmts>
  <fonts count="51">
    <font>
      <sz val="10"/>
      <name val="ＭＳ ゴシック"/>
      <family val="3"/>
      <charset val="128"/>
    </font>
    <font>
      <sz val="11"/>
      <color theme="1"/>
      <name val="Yu Gothic"/>
      <family val="2"/>
      <charset val="128"/>
      <scheme val="minor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indexed="12"/>
      <name val="HGS創英角ｺﾞｼｯｸUB"/>
      <family val="3"/>
      <charset val="128"/>
    </font>
    <font>
      <b/>
      <sz val="14"/>
      <color indexed="12"/>
      <name val="HGS創英角ｺﾞｼｯｸUB"/>
      <family val="3"/>
      <charset val="128"/>
    </font>
    <font>
      <b/>
      <vertAlign val="superscript"/>
      <sz val="14"/>
      <color indexed="12"/>
      <name val="HGS創英角ｺﾞｼｯｸUB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HGP創英角ｺﾞｼｯｸUB"/>
      <family val="3"/>
      <charset val="128"/>
    </font>
    <font>
      <b/>
      <sz val="10"/>
      <color indexed="52"/>
      <name val="HGP創英角ｺﾞｼｯｸUB"/>
      <family val="3"/>
      <charset val="128"/>
    </font>
    <font>
      <b/>
      <sz val="10"/>
      <color indexed="10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b/>
      <sz val="10"/>
      <color indexed="17"/>
      <name val="HGP創英角ｺﾞｼｯｸUB"/>
      <family val="3"/>
      <charset val="128"/>
    </font>
    <font>
      <sz val="10"/>
      <color indexed="8"/>
      <name val="HGP創英角ｺﾞｼｯｸUB"/>
      <family val="3"/>
      <charset val="128"/>
    </font>
    <font>
      <sz val="10"/>
      <color indexed="12"/>
      <name val="HGP創英角ｺﾞｼｯｸUB"/>
      <family val="3"/>
      <charset val="128"/>
    </font>
    <font>
      <b/>
      <sz val="11"/>
      <color indexed="10"/>
      <name val="HGP創英角ｺﾞｼｯｸUB"/>
      <family val="3"/>
      <charset val="128"/>
    </font>
    <font>
      <b/>
      <sz val="12"/>
      <name val="HGP創英角ｺﾞｼｯｸUB"/>
      <family val="3"/>
      <charset val="128"/>
    </font>
    <font>
      <u/>
      <sz val="10"/>
      <color theme="10"/>
      <name val="ＭＳ ゴシック"/>
      <family val="3"/>
      <charset val="128"/>
    </font>
    <font>
      <u/>
      <sz val="10"/>
      <color theme="11"/>
      <name val="ＭＳ ゴシック"/>
      <family val="3"/>
      <charset val="128"/>
    </font>
    <font>
      <b/>
      <sz val="20"/>
      <name val="Arial"/>
      <family val="2"/>
    </font>
    <font>
      <sz val="6"/>
      <name val="ＭＳ Ｐゴシック"/>
      <family val="3"/>
      <charset val="128"/>
    </font>
    <font>
      <b/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11"/>
      <color theme="0" tint="-0.34998626667073579"/>
      <name val="Arial"/>
      <family val="2"/>
    </font>
    <font>
      <sz val="8"/>
      <name val="Arial"/>
      <family val="2"/>
    </font>
    <font>
      <sz val="6"/>
      <name val="Yu Gothic"/>
      <family val="2"/>
      <charset val="128"/>
      <scheme val="minor"/>
    </font>
    <font>
      <sz val="9"/>
      <name val="Arial"/>
      <family val="2"/>
    </font>
    <font>
      <sz val="9"/>
      <name val="Arial Unicode MS"/>
      <family val="3"/>
      <charset val="128"/>
    </font>
    <font>
      <b/>
      <sz val="10"/>
      <color indexed="12"/>
      <name val="Arial"/>
      <family val="2"/>
    </font>
    <font>
      <b/>
      <vertAlign val="superscript"/>
      <sz val="10"/>
      <color indexed="12"/>
      <name val="Arial"/>
      <family val="2"/>
    </font>
    <font>
      <b/>
      <sz val="10"/>
      <color rgb="FF0000D4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/>
      <right style="medium">
        <color indexed="18"/>
      </right>
      <top/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thick">
        <color rgb="FF008000"/>
      </right>
      <top/>
      <bottom/>
      <diagonal/>
    </border>
    <border>
      <left/>
      <right/>
      <top/>
      <bottom style="thick">
        <color rgb="FF008000"/>
      </bottom>
      <diagonal/>
    </border>
    <border>
      <left/>
      <right style="thick">
        <color rgb="FF008000"/>
      </right>
      <top style="thick">
        <color indexed="17"/>
      </top>
      <bottom/>
      <diagonal/>
    </border>
    <border>
      <left/>
      <right style="thick">
        <color rgb="FF008000"/>
      </right>
      <top/>
      <bottom style="thick">
        <color rgb="FF008000"/>
      </bottom>
      <diagonal/>
    </border>
    <border>
      <left style="thick">
        <color rgb="FFFF6600"/>
      </left>
      <right/>
      <top style="thick">
        <color rgb="FFFF6600"/>
      </top>
      <bottom/>
      <diagonal/>
    </border>
    <border>
      <left/>
      <right/>
      <top style="thick">
        <color rgb="FFFF6600"/>
      </top>
      <bottom/>
      <diagonal/>
    </border>
    <border>
      <left/>
      <right style="thick">
        <color rgb="FFFF6600"/>
      </right>
      <top style="thick">
        <color rgb="FFFF6600"/>
      </top>
      <bottom/>
      <diagonal/>
    </border>
    <border>
      <left style="thick">
        <color rgb="FFFF6600"/>
      </left>
      <right/>
      <top/>
      <bottom/>
      <diagonal/>
    </border>
    <border>
      <left/>
      <right style="thick">
        <color rgb="FFFF6600"/>
      </right>
      <top/>
      <bottom/>
      <diagonal/>
    </border>
    <border>
      <left style="thick">
        <color rgb="FFFF6600"/>
      </left>
      <right/>
      <top/>
      <bottom style="thick">
        <color rgb="FFFF6600"/>
      </bottom>
      <diagonal/>
    </border>
    <border>
      <left/>
      <right/>
      <top/>
      <bottom style="thick">
        <color rgb="FFFF6600"/>
      </bottom>
      <diagonal/>
    </border>
    <border>
      <left/>
      <right style="thick">
        <color rgb="FFFF6600"/>
      </right>
      <top/>
      <bottom style="thick">
        <color rgb="FFFF6600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 style="thick">
        <color indexed="10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/>
      <top style="medium">
        <color indexed="18"/>
      </top>
      <bottom/>
      <diagonal/>
    </border>
    <border>
      <left/>
      <right style="medium">
        <color indexed="18"/>
      </right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18"/>
      </left>
      <right/>
      <top/>
      <bottom style="medium">
        <color indexed="18"/>
      </bottom>
      <diagonal/>
    </border>
    <border>
      <left/>
      <right/>
      <top/>
      <bottom style="medium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1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9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41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1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10" xfId="0" applyFont="1" applyBorder="1">
      <alignment vertical="center"/>
    </xf>
    <xf numFmtId="0" fontId="12" fillId="0" borderId="11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12" fillId="0" borderId="4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6" xfId="0" applyFont="1" applyBorder="1">
      <alignment vertical="center"/>
    </xf>
    <xf numFmtId="0" fontId="16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2" borderId="12" xfId="0" applyFont="1" applyFill="1" applyBorder="1">
      <alignment vertical="center"/>
    </xf>
    <xf numFmtId="0" fontId="12" fillId="2" borderId="13" xfId="0" applyFont="1" applyFill="1" applyBorder="1">
      <alignment vertical="center"/>
    </xf>
    <xf numFmtId="0" fontId="12" fillId="2" borderId="14" xfId="0" applyFont="1" applyFill="1" applyBorder="1">
      <alignment vertical="center"/>
    </xf>
    <xf numFmtId="0" fontId="12" fillId="2" borderId="15" xfId="0" applyFont="1" applyFill="1" applyBorder="1">
      <alignment vertical="center"/>
    </xf>
    <xf numFmtId="0" fontId="12" fillId="2" borderId="0" xfId="0" applyFont="1" applyFill="1">
      <alignment vertical="center"/>
    </xf>
    <xf numFmtId="0" fontId="12" fillId="2" borderId="16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2" fillId="0" borderId="0" xfId="0" applyFont="1" applyAlignment="1">
      <alignment vertical="center" wrapText="1"/>
    </xf>
    <xf numFmtId="176" fontId="12" fillId="0" borderId="0" xfId="0" applyNumberFormat="1" applyFont="1">
      <alignment vertical="center"/>
    </xf>
    <xf numFmtId="177" fontId="12" fillId="0" borderId="0" xfId="0" applyNumberFormat="1" applyFont="1">
      <alignment vertical="center"/>
    </xf>
    <xf numFmtId="178" fontId="12" fillId="0" borderId="0" xfId="0" applyNumberFormat="1" applyFont="1">
      <alignment vertical="center"/>
    </xf>
    <xf numFmtId="179" fontId="12" fillId="0" borderId="0" xfId="0" applyNumberFormat="1" applyFont="1">
      <alignment vertical="center"/>
    </xf>
    <xf numFmtId="49" fontId="12" fillId="0" borderId="0" xfId="0" applyNumberFormat="1" applyFont="1">
      <alignment vertical="center"/>
    </xf>
    <xf numFmtId="2" fontId="12" fillId="0" borderId="0" xfId="0" applyNumberFormat="1" applyFont="1">
      <alignment vertical="center"/>
    </xf>
    <xf numFmtId="180" fontId="12" fillId="0" borderId="0" xfId="0" applyNumberFormat="1" applyFont="1">
      <alignment vertical="center"/>
    </xf>
    <xf numFmtId="2" fontId="12" fillId="0" borderId="0" xfId="0" applyNumberFormat="1" applyFont="1" applyAlignment="1">
      <alignment horizontal="right" vertical="center"/>
    </xf>
    <xf numFmtId="181" fontId="12" fillId="0" borderId="0" xfId="0" applyNumberFormat="1" applyFont="1">
      <alignment vertical="center"/>
    </xf>
    <xf numFmtId="31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23" fillId="0" borderId="0" xfId="0" applyFont="1" applyAlignment="1">
      <alignment horizontal="right" vertical="center"/>
    </xf>
    <xf numFmtId="0" fontId="27" fillId="0" borderId="7" xfId="0" applyFont="1" applyBorder="1">
      <alignment vertical="center"/>
    </xf>
    <xf numFmtId="0" fontId="27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24" fillId="0" borderId="0" xfId="0" applyFont="1">
      <alignment vertical="center"/>
    </xf>
    <xf numFmtId="0" fontId="31" fillId="0" borderId="0" xfId="0" applyFont="1">
      <alignment vertical="center"/>
    </xf>
    <xf numFmtId="0" fontId="29" fillId="9" borderId="74" xfId="0" applyFont="1" applyFill="1" applyBorder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right" vertical="center"/>
    </xf>
    <xf numFmtId="0" fontId="24" fillId="0" borderId="74" xfId="0" applyFont="1" applyBorder="1">
      <alignment vertical="center"/>
    </xf>
    <xf numFmtId="0" fontId="29" fillId="0" borderId="67" xfId="0" applyFont="1" applyBorder="1">
      <alignment vertical="center"/>
    </xf>
    <xf numFmtId="0" fontId="29" fillId="0" borderId="68" xfId="0" applyFont="1" applyBorder="1">
      <alignment vertical="center"/>
    </xf>
    <xf numFmtId="0" fontId="29" fillId="0" borderId="69" xfId="0" applyFont="1" applyBorder="1">
      <alignment vertical="center"/>
    </xf>
    <xf numFmtId="0" fontId="29" fillId="0" borderId="70" xfId="0" applyFont="1" applyBorder="1">
      <alignment vertical="center"/>
    </xf>
    <xf numFmtId="0" fontId="29" fillId="0" borderId="71" xfId="0" applyFont="1" applyBorder="1">
      <alignment vertical="center"/>
    </xf>
    <xf numFmtId="0" fontId="29" fillId="0" borderId="72" xfId="0" applyFont="1" applyBorder="1">
      <alignment vertical="center"/>
    </xf>
    <xf numFmtId="0" fontId="32" fillId="0" borderId="0" xfId="0" applyFont="1">
      <alignment vertical="center"/>
    </xf>
    <xf numFmtId="0" fontId="29" fillId="0" borderId="74" xfId="0" applyFont="1" applyBorder="1">
      <alignment vertical="center"/>
    </xf>
    <xf numFmtId="0" fontId="29" fillId="0" borderId="76" xfId="0" applyFont="1" applyBorder="1">
      <alignment vertical="center"/>
    </xf>
    <xf numFmtId="0" fontId="29" fillId="0" borderId="77" xfId="0" applyFont="1" applyBorder="1">
      <alignment vertical="center"/>
    </xf>
    <xf numFmtId="0" fontId="32" fillId="0" borderId="10" xfId="0" applyFont="1" applyBorder="1">
      <alignment vertical="center"/>
    </xf>
    <xf numFmtId="0" fontId="29" fillId="0" borderId="10" xfId="0" applyFont="1" applyBorder="1">
      <alignment vertical="center"/>
    </xf>
    <xf numFmtId="0" fontId="29" fillId="0" borderId="5" xfId="0" applyFont="1" applyBorder="1">
      <alignment vertical="center"/>
    </xf>
    <xf numFmtId="0" fontId="29" fillId="14" borderId="5" xfId="0" applyFont="1" applyFill="1" applyBorder="1">
      <alignment vertical="center"/>
    </xf>
    <xf numFmtId="0" fontId="29" fillId="14" borderId="0" xfId="0" applyFont="1" applyFill="1">
      <alignment vertical="center"/>
    </xf>
    <xf numFmtId="0" fontId="29" fillId="15" borderId="5" xfId="0" applyFont="1" applyFill="1" applyBorder="1">
      <alignment vertical="center"/>
    </xf>
    <xf numFmtId="0" fontId="29" fillId="15" borderId="0" xfId="0" applyFont="1" applyFill="1">
      <alignment vertical="center"/>
    </xf>
    <xf numFmtId="0" fontId="29" fillId="0" borderId="78" xfId="0" applyFont="1" applyBorder="1">
      <alignment vertical="center"/>
    </xf>
    <xf numFmtId="184" fontId="29" fillId="0" borderId="78" xfId="0" applyNumberFormat="1" applyFont="1" applyBorder="1">
      <alignment vertical="center"/>
    </xf>
    <xf numFmtId="184" fontId="29" fillId="0" borderId="0" xfId="0" applyNumberFormat="1" applyFont="1">
      <alignment vertical="center"/>
    </xf>
    <xf numFmtId="184" fontId="29" fillId="0" borderId="70" xfId="0" applyNumberFormat="1" applyFont="1" applyBorder="1">
      <alignment vertical="center"/>
    </xf>
    <xf numFmtId="184" fontId="29" fillId="0" borderId="90" xfId="0" applyNumberFormat="1" applyFont="1" applyBorder="1">
      <alignment vertical="center"/>
    </xf>
    <xf numFmtId="184" fontId="29" fillId="0" borderId="91" xfId="0" applyNumberFormat="1" applyFont="1" applyBorder="1">
      <alignment vertical="center"/>
    </xf>
    <xf numFmtId="184" fontId="29" fillId="0" borderId="92" xfId="0" applyNumberFormat="1" applyFont="1" applyBorder="1">
      <alignment vertical="center"/>
    </xf>
    <xf numFmtId="0" fontId="29" fillId="0" borderId="98" xfId="0" applyFont="1" applyBorder="1">
      <alignment vertical="center"/>
    </xf>
    <xf numFmtId="0" fontId="39" fillId="0" borderId="0" xfId="0" applyFont="1">
      <alignment vertical="center"/>
    </xf>
    <xf numFmtId="0" fontId="1" fillId="0" borderId="0" xfId="117">
      <alignment vertical="center"/>
    </xf>
    <xf numFmtId="0" fontId="29" fillId="0" borderId="107" xfId="0" applyFont="1" applyBorder="1">
      <alignment vertical="center"/>
    </xf>
    <xf numFmtId="0" fontId="29" fillId="0" borderId="108" xfId="0" applyFont="1" applyBorder="1">
      <alignment vertical="center"/>
    </xf>
    <xf numFmtId="0" fontId="29" fillId="0" borderId="110" xfId="0" applyFont="1" applyBorder="1">
      <alignment vertical="center"/>
    </xf>
    <xf numFmtId="0" fontId="27" fillId="0" borderId="112" xfId="0" applyFont="1" applyBorder="1">
      <alignment vertical="center"/>
    </xf>
    <xf numFmtId="0" fontId="27" fillId="0" borderId="113" xfId="0" applyFont="1" applyBorder="1">
      <alignment vertical="center"/>
    </xf>
    <xf numFmtId="0" fontId="29" fillId="0" borderId="112" xfId="0" applyFont="1" applyBorder="1">
      <alignment vertical="center"/>
    </xf>
    <xf numFmtId="0" fontId="29" fillId="0" borderId="113" xfId="0" applyFont="1" applyBorder="1">
      <alignment vertical="center"/>
    </xf>
    <xf numFmtId="0" fontId="29" fillId="0" borderId="116" xfId="0" applyFont="1" applyBorder="1">
      <alignment vertical="center"/>
    </xf>
    <xf numFmtId="0" fontId="29" fillId="0" borderId="117" xfId="0" applyFont="1" applyBorder="1">
      <alignment vertical="center"/>
    </xf>
    <xf numFmtId="0" fontId="29" fillId="0" borderId="118" xfId="0" applyFont="1" applyBorder="1">
      <alignment vertical="center"/>
    </xf>
    <xf numFmtId="0" fontId="29" fillId="0" borderId="119" xfId="0" applyFont="1" applyBorder="1">
      <alignment vertical="center"/>
    </xf>
    <xf numFmtId="0" fontId="32" fillId="0" borderId="2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41" fillId="0" borderId="0" xfId="0" applyFont="1">
      <alignment vertical="center"/>
    </xf>
    <xf numFmtId="0" fontId="43" fillId="0" borderId="0" xfId="0" applyFont="1">
      <alignment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9" fillId="2" borderId="87" xfId="0" applyFont="1" applyFill="1" applyBorder="1">
      <alignment vertical="center"/>
    </xf>
    <xf numFmtId="0" fontId="29" fillId="2" borderId="88" xfId="0" applyFont="1" applyFill="1" applyBorder="1">
      <alignment vertical="center"/>
    </xf>
    <xf numFmtId="0" fontId="29" fillId="2" borderId="89" xfId="0" applyFont="1" applyFill="1" applyBorder="1">
      <alignment vertical="center"/>
    </xf>
    <xf numFmtId="0" fontId="29" fillId="0" borderId="44" xfId="0" applyFont="1" applyBorder="1">
      <alignment vertical="center"/>
    </xf>
    <xf numFmtId="0" fontId="29" fillId="0" borderId="45" xfId="0" applyFont="1" applyBorder="1">
      <alignment vertical="center"/>
    </xf>
    <xf numFmtId="0" fontId="29" fillId="0" borderId="46" xfId="0" applyFont="1" applyBorder="1">
      <alignment vertical="center"/>
    </xf>
    <xf numFmtId="0" fontId="29" fillId="2" borderId="109" xfId="0" applyFont="1" applyFill="1" applyBorder="1">
      <alignment vertical="center"/>
    </xf>
    <xf numFmtId="0" fontId="29" fillId="2" borderId="0" xfId="0" applyFont="1" applyFill="1">
      <alignment vertical="center"/>
    </xf>
    <xf numFmtId="0" fontId="29" fillId="2" borderId="47" xfId="0" applyFont="1" applyFill="1" applyBorder="1">
      <alignment vertical="center"/>
    </xf>
    <xf numFmtId="0" fontId="29" fillId="0" borderId="48" xfId="0" applyFont="1" applyBorder="1">
      <alignment vertical="center"/>
    </xf>
    <xf numFmtId="0" fontId="29" fillId="0" borderId="49" xfId="0" applyFont="1" applyBorder="1">
      <alignment vertical="center"/>
    </xf>
    <xf numFmtId="0" fontId="29" fillId="2" borderId="104" xfId="0" applyFont="1" applyFill="1" applyBorder="1">
      <alignment vertical="center"/>
    </xf>
    <xf numFmtId="0" fontId="29" fillId="2" borderId="105" xfId="0" applyFont="1" applyFill="1" applyBorder="1">
      <alignment vertical="center"/>
    </xf>
    <xf numFmtId="0" fontId="29" fillId="2" borderId="106" xfId="0" applyFont="1" applyFill="1" applyBorder="1">
      <alignment vertical="center"/>
    </xf>
    <xf numFmtId="0" fontId="29" fillId="0" borderId="50" xfId="0" applyFont="1" applyBorder="1">
      <alignment vertical="center"/>
    </xf>
    <xf numFmtId="0" fontId="29" fillId="0" borderId="51" xfId="0" applyFont="1" applyBorder="1">
      <alignment vertical="center"/>
    </xf>
    <xf numFmtId="0" fontId="29" fillId="0" borderId="52" xfId="0" applyFont="1" applyBorder="1">
      <alignment vertical="center"/>
    </xf>
    <xf numFmtId="0" fontId="32" fillId="0" borderId="0" xfId="0" applyFont="1" applyAlignment="1">
      <alignment horizontal="right" vertical="center"/>
    </xf>
    <xf numFmtId="0" fontId="29" fillId="3" borderId="20" xfId="0" applyFont="1" applyFill="1" applyBorder="1">
      <alignment vertical="center"/>
    </xf>
    <xf numFmtId="0" fontId="29" fillId="3" borderId="21" xfId="0" applyFont="1" applyFill="1" applyBorder="1">
      <alignment vertical="center"/>
    </xf>
    <xf numFmtId="0" fontId="29" fillId="3" borderId="22" xfId="0" applyFont="1" applyFill="1" applyBorder="1">
      <alignment vertical="center"/>
    </xf>
    <xf numFmtId="0" fontId="29" fillId="3" borderId="23" xfId="0" applyFont="1" applyFill="1" applyBorder="1">
      <alignment vertical="center"/>
    </xf>
    <xf numFmtId="0" fontId="29" fillId="3" borderId="0" xfId="0" applyFont="1" applyFill="1">
      <alignment vertical="center"/>
    </xf>
    <xf numFmtId="0" fontId="29" fillId="3" borderId="24" xfId="0" applyFont="1" applyFill="1" applyBorder="1">
      <alignment vertical="center"/>
    </xf>
    <xf numFmtId="0" fontId="29" fillId="3" borderId="25" xfId="0" applyFont="1" applyFill="1" applyBorder="1">
      <alignment vertical="center"/>
    </xf>
    <xf numFmtId="0" fontId="29" fillId="3" borderId="26" xfId="0" applyFont="1" applyFill="1" applyBorder="1">
      <alignment vertical="center"/>
    </xf>
    <xf numFmtId="0" fontId="29" fillId="3" borderId="27" xfId="0" applyFont="1" applyFill="1" applyBorder="1">
      <alignment vertical="center"/>
    </xf>
    <xf numFmtId="0" fontId="29" fillId="4" borderId="28" xfId="0" applyFont="1" applyFill="1" applyBorder="1">
      <alignment vertical="center"/>
    </xf>
    <xf numFmtId="0" fontId="29" fillId="4" borderId="29" xfId="0" applyFont="1" applyFill="1" applyBorder="1">
      <alignment vertical="center"/>
    </xf>
    <xf numFmtId="0" fontId="29" fillId="4" borderId="30" xfId="0" applyFont="1" applyFill="1" applyBorder="1">
      <alignment vertical="center"/>
    </xf>
    <xf numFmtId="0" fontId="29" fillId="4" borderId="31" xfId="0" applyFont="1" applyFill="1" applyBorder="1">
      <alignment vertical="center"/>
    </xf>
    <xf numFmtId="0" fontId="29" fillId="4" borderId="0" xfId="0" applyFont="1" applyFill="1">
      <alignment vertical="center"/>
    </xf>
    <xf numFmtId="0" fontId="29" fillId="4" borderId="32" xfId="0" applyFont="1" applyFill="1" applyBorder="1">
      <alignment vertical="center"/>
    </xf>
    <xf numFmtId="0" fontId="29" fillId="4" borderId="33" xfId="0" applyFont="1" applyFill="1" applyBorder="1">
      <alignment vertical="center"/>
    </xf>
    <xf numFmtId="0" fontId="29" fillId="4" borderId="34" xfId="0" applyFont="1" applyFill="1" applyBorder="1">
      <alignment vertical="center"/>
    </xf>
    <xf numFmtId="0" fontId="29" fillId="4" borderId="35" xfId="0" applyFont="1" applyFill="1" applyBorder="1">
      <alignment vertical="center"/>
    </xf>
    <xf numFmtId="0" fontId="29" fillId="5" borderId="36" xfId="0" applyFont="1" applyFill="1" applyBorder="1">
      <alignment vertical="center"/>
    </xf>
    <xf numFmtId="0" fontId="29" fillId="5" borderId="37" xfId="0" applyFont="1" applyFill="1" applyBorder="1">
      <alignment vertical="center"/>
    </xf>
    <xf numFmtId="0" fontId="29" fillId="5" borderId="38" xfId="0" applyFont="1" applyFill="1" applyBorder="1">
      <alignment vertical="center"/>
    </xf>
    <xf numFmtId="0" fontId="29" fillId="5" borderId="39" xfId="0" applyFont="1" applyFill="1" applyBorder="1">
      <alignment vertical="center"/>
    </xf>
    <xf numFmtId="0" fontId="29" fillId="5" borderId="0" xfId="0" applyFont="1" applyFill="1">
      <alignment vertical="center"/>
    </xf>
    <xf numFmtId="0" fontId="29" fillId="5" borderId="40" xfId="0" applyFont="1" applyFill="1" applyBorder="1">
      <alignment vertical="center"/>
    </xf>
    <xf numFmtId="0" fontId="29" fillId="5" borderId="41" xfId="0" applyFont="1" applyFill="1" applyBorder="1">
      <alignment vertical="center"/>
    </xf>
    <xf numFmtId="0" fontId="29" fillId="5" borderId="42" xfId="0" applyFont="1" applyFill="1" applyBorder="1">
      <alignment vertical="center"/>
    </xf>
    <xf numFmtId="0" fontId="29" fillId="5" borderId="43" xfId="0" applyFont="1" applyFill="1" applyBorder="1">
      <alignment vertical="center"/>
    </xf>
    <xf numFmtId="0" fontId="44" fillId="0" borderId="0" xfId="0" applyFont="1">
      <alignment vertical="center"/>
    </xf>
    <xf numFmtId="0" fontId="32" fillId="0" borderId="53" xfId="0" applyFont="1" applyBorder="1" applyAlignment="1">
      <alignment horizontal="right" vertical="center"/>
    </xf>
    <xf numFmtId="176" fontId="29" fillId="3" borderId="21" xfId="0" applyNumberFormat="1" applyFont="1" applyFill="1" applyBorder="1">
      <alignment vertical="center"/>
    </xf>
    <xf numFmtId="1" fontId="29" fillId="3" borderId="55" xfId="0" applyNumberFormat="1" applyFont="1" applyFill="1" applyBorder="1">
      <alignment vertical="center"/>
    </xf>
    <xf numFmtId="1" fontId="29" fillId="0" borderId="0" xfId="0" applyNumberFormat="1" applyFont="1">
      <alignment vertical="center"/>
    </xf>
    <xf numFmtId="176" fontId="29" fillId="3" borderId="0" xfId="0" applyNumberFormat="1" applyFont="1" applyFill="1">
      <alignment vertical="center"/>
    </xf>
    <xf numFmtId="176" fontId="29" fillId="3" borderId="53" xfId="0" applyNumberFormat="1" applyFont="1" applyFill="1" applyBorder="1">
      <alignment vertical="center"/>
    </xf>
    <xf numFmtId="176" fontId="29" fillId="3" borderId="26" xfId="0" applyNumberFormat="1" applyFont="1" applyFill="1" applyBorder="1">
      <alignment vertical="center"/>
    </xf>
    <xf numFmtId="176" fontId="29" fillId="3" borderId="54" xfId="0" applyNumberFormat="1" applyFont="1" applyFill="1" applyBorder="1">
      <alignment vertical="center"/>
    </xf>
    <xf numFmtId="176" fontId="29" fillId="3" borderId="56" xfId="0" applyNumberFormat="1" applyFont="1" applyFill="1" applyBorder="1">
      <alignment vertical="center"/>
    </xf>
    <xf numFmtId="176" fontId="29" fillId="0" borderId="0" xfId="0" applyNumberFormat="1" applyFont="1">
      <alignment vertical="center"/>
    </xf>
    <xf numFmtId="0" fontId="32" fillId="0" borderId="0" xfId="0" applyFont="1" applyAlignment="1">
      <alignment horizontal="left" vertical="center"/>
    </xf>
    <xf numFmtId="176" fontId="32" fillId="0" borderId="0" xfId="0" applyNumberFormat="1" applyFont="1">
      <alignment vertical="center"/>
    </xf>
    <xf numFmtId="176" fontId="29" fillId="4" borderId="57" xfId="0" applyNumberFormat="1" applyFont="1" applyFill="1" applyBorder="1">
      <alignment vertical="center"/>
    </xf>
    <xf numFmtId="176" fontId="29" fillId="4" borderId="58" xfId="0" applyNumberFormat="1" applyFont="1" applyFill="1" applyBorder="1">
      <alignment vertical="center"/>
    </xf>
    <xf numFmtId="1" fontId="29" fillId="4" borderId="59" xfId="0" applyNumberFormat="1" applyFont="1" applyFill="1" applyBorder="1">
      <alignment vertical="center"/>
    </xf>
    <xf numFmtId="176" fontId="29" fillId="4" borderId="60" xfId="0" applyNumberFormat="1" applyFont="1" applyFill="1" applyBorder="1">
      <alignment vertical="center"/>
    </xf>
    <xf numFmtId="176" fontId="29" fillId="4" borderId="0" xfId="0" applyNumberFormat="1" applyFont="1" applyFill="1">
      <alignment vertical="center"/>
    </xf>
    <xf numFmtId="176" fontId="29" fillId="4" borderId="61" xfId="0" applyNumberFormat="1" applyFont="1" applyFill="1" applyBorder="1">
      <alignment vertical="center"/>
    </xf>
    <xf numFmtId="176" fontId="29" fillId="4" borderId="62" xfId="0" applyNumberFormat="1" applyFont="1" applyFill="1" applyBorder="1">
      <alignment vertical="center"/>
    </xf>
    <xf numFmtId="176" fontId="29" fillId="4" borderId="63" xfId="0" applyNumberFormat="1" applyFont="1" applyFill="1" applyBorder="1">
      <alignment vertical="center"/>
    </xf>
    <xf numFmtId="176" fontId="29" fillId="4" borderId="64" xfId="0" applyNumberFormat="1" applyFont="1" applyFill="1" applyBorder="1">
      <alignment vertical="center"/>
    </xf>
    <xf numFmtId="0" fontId="32" fillId="0" borderId="65" xfId="0" applyFont="1" applyBorder="1" applyAlignment="1">
      <alignment horizontal="right" vertical="center"/>
    </xf>
    <xf numFmtId="176" fontId="29" fillId="5" borderId="37" xfId="0" applyNumberFormat="1" applyFont="1" applyFill="1" applyBorder="1">
      <alignment vertical="center"/>
    </xf>
    <xf numFmtId="1" fontId="29" fillId="5" borderId="66" xfId="0" applyNumberFormat="1" applyFont="1" applyFill="1" applyBorder="1">
      <alignment vertical="center"/>
    </xf>
    <xf numFmtId="176" fontId="29" fillId="5" borderId="0" xfId="0" applyNumberFormat="1" applyFont="1" applyFill="1">
      <alignment vertical="center"/>
    </xf>
    <xf numFmtId="176" fontId="29" fillId="5" borderId="65" xfId="0" applyNumberFormat="1" applyFont="1" applyFill="1" applyBorder="1">
      <alignment vertical="center"/>
    </xf>
    <xf numFmtId="176" fontId="29" fillId="5" borderId="40" xfId="0" applyNumberFormat="1" applyFont="1" applyFill="1" applyBorder="1">
      <alignment vertical="center"/>
    </xf>
    <xf numFmtId="176" fontId="29" fillId="5" borderId="41" xfId="0" applyNumberFormat="1" applyFont="1" applyFill="1" applyBorder="1">
      <alignment vertical="center"/>
    </xf>
    <xf numFmtId="176" fontId="29" fillId="5" borderId="42" xfId="0" applyNumberFormat="1" applyFont="1" applyFill="1" applyBorder="1">
      <alignment vertical="center"/>
    </xf>
    <xf numFmtId="176" fontId="29" fillId="5" borderId="43" xfId="0" applyNumberFormat="1" applyFont="1" applyFill="1" applyBorder="1">
      <alignment vertical="center"/>
    </xf>
    <xf numFmtId="0" fontId="29" fillId="0" borderId="0" xfId="0" applyFont="1" applyAlignment="1">
      <alignment vertical="center" wrapText="1"/>
    </xf>
    <xf numFmtId="176" fontId="29" fillId="6" borderId="0" xfId="0" applyNumberFormat="1" applyFont="1" applyFill="1">
      <alignment vertical="center"/>
    </xf>
    <xf numFmtId="176" fontId="29" fillId="7" borderId="0" xfId="0" applyNumberFormat="1" applyFont="1" applyFill="1">
      <alignment vertical="center"/>
    </xf>
    <xf numFmtId="176" fontId="29" fillId="8" borderId="0" xfId="0" applyNumberFormat="1" applyFont="1" applyFill="1">
      <alignment vertical="center"/>
    </xf>
    <xf numFmtId="177" fontId="29" fillId="8" borderId="0" xfId="0" applyNumberFormat="1" applyFont="1" applyFill="1">
      <alignment vertical="center"/>
    </xf>
    <xf numFmtId="177" fontId="29" fillId="6" borderId="0" xfId="0" applyNumberFormat="1" applyFont="1" applyFill="1">
      <alignment vertical="center"/>
    </xf>
    <xf numFmtId="177" fontId="29" fillId="6" borderId="4" xfId="0" applyNumberFormat="1" applyFont="1" applyFill="1" applyBorder="1" applyAlignment="1">
      <alignment horizontal="center" vertical="center"/>
    </xf>
    <xf numFmtId="177" fontId="29" fillId="6" borderId="5" xfId="0" applyNumberFormat="1" applyFont="1" applyFill="1" applyBorder="1" applyAlignment="1">
      <alignment horizontal="center" vertical="center"/>
    </xf>
    <xf numFmtId="177" fontId="29" fillId="6" borderId="6" xfId="0" applyNumberFormat="1" applyFont="1" applyFill="1" applyBorder="1" applyAlignment="1">
      <alignment horizontal="center" vertical="center"/>
    </xf>
    <xf numFmtId="177" fontId="29" fillId="7" borderId="0" xfId="0" applyNumberFormat="1" applyFont="1" applyFill="1">
      <alignment vertical="center"/>
    </xf>
    <xf numFmtId="177" fontId="29" fillId="7" borderId="4" xfId="0" applyNumberFormat="1" applyFont="1" applyFill="1" applyBorder="1" applyAlignment="1">
      <alignment horizontal="center" vertical="center"/>
    </xf>
    <xf numFmtId="177" fontId="29" fillId="7" borderId="5" xfId="0" applyNumberFormat="1" applyFont="1" applyFill="1" applyBorder="1" applyAlignment="1">
      <alignment horizontal="center" vertical="center"/>
    </xf>
    <xf numFmtId="177" fontId="29" fillId="7" borderId="6" xfId="0" applyNumberFormat="1" applyFont="1" applyFill="1" applyBorder="1" applyAlignment="1">
      <alignment horizontal="center" vertical="center"/>
    </xf>
    <xf numFmtId="177" fontId="29" fillId="0" borderId="0" xfId="0" applyNumberFormat="1" applyFont="1" applyAlignment="1">
      <alignment vertical="center" wrapText="1"/>
    </xf>
    <xf numFmtId="177" fontId="29" fillId="0" borderId="0" xfId="0" applyNumberFormat="1" applyFont="1">
      <alignment vertical="center"/>
    </xf>
    <xf numFmtId="2" fontId="29" fillId="0" borderId="0" xfId="0" applyNumberFormat="1" applyFont="1">
      <alignment vertical="center"/>
    </xf>
    <xf numFmtId="49" fontId="29" fillId="0" borderId="0" xfId="0" applyNumberFormat="1" applyFont="1">
      <alignment vertical="center"/>
    </xf>
    <xf numFmtId="179" fontId="29" fillId="0" borderId="0" xfId="0" applyNumberFormat="1" applyFont="1">
      <alignment vertical="center"/>
    </xf>
    <xf numFmtId="178" fontId="29" fillId="6" borderId="0" xfId="0" applyNumberFormat="1" applyFont="1" applyFill="1">
      <alignment vertical="center"/>
    </xf>
    <xf numFmtId="178" fontId="29" fillId="7" borderId="0" xfId="0" applyNumberFormat="1" applyFont="1" applyFill="1">
      <alignment vertical="center"/>
    </xf>
    <xf numFmtId="178" fontId="29" fillId="0" borderId="0" xfId="0" applyNumberFormat="1" applyFont="1">
      <alignment vertical="center"/>
    </xf>
    <xf numFmtId="180" fontId="29" fillId="0" borderId="0" xfId="0" applyNumberFormat="1" applyFont="1">
      <alignment vertical="center"/>
    </xf>
    <xf numFmtId="176" fontId="29" fillId="12" borderId="0" xfId="0" applyNumberFormat="1" applyFont="1" applyFill="1">
      <alignment vertical="center"/>
    </xf>
    <xf numFmtId="180" fontId="29" fillId="12" borderId="0" xfId="0" applyNumberFormat="1" applyFont="1" applyFill="1">
      <alignment vertical="center"/>
    </xf>
    <xf numFmtId="2" fontId="29" fillId="12" borderId="0" xfId="0" applyNumberFormat="1" applyFont="1" applyFill="1">
      <alignment vertical="center"/>
    </xf>
    <xf numFmtId="0" fontId="29" fillId="12" borderId="0" xfId="0" applyFont="1" applyFill="1">
      <alignment vertical="center"/>
    </xf>
    <xf numFmtId="0" fontId="29" fillId="12" borderId="0" xfId="0" applyFont="1" applyFill="1" applyAlignment="1">
      <alignment vertical="center" wrapText="1"/>
    </xf>
    <xf numFmtId="2" fontId="29" fillId="12" borderId="0" xfId="0" applyNumberFormat="1" applyFont="1" applyFill="1" applyAlignment="1">
      <alignment horizontal="right" vertical="center"/>
    </xf>
    <xf numFmtId="176" fontId="29" fillId="10" borderId="0" xfId="0" applyNumberFormat="1" applyFont="1" applyFill="1">
      <alignment vertical="center"/>
    </xf>
    <xf numFmtId="180" fontId="29" fillId="10" borderId="0" xfId="0" applyNumberFormat="1" applyFont="1" applyFill="1">
      <alignment vertical="center"/>
    </xf>
    <xf numFmtId="2" fontId="29" fillId="10" borderId="0" xfId="0" applyNumberFormat="1" applyFont="1" applyFill="1">
      <alignment vertical="center"/>
    </xf>
    <xf numFmtId="0" fontId="29" fillId="10" borderId="0" xfId="0" applyFont="1" applyFill="1" applyAlignment="1">
      <alignment vertical="center" wrapText="1"/>
    </xf>
    <xf numFmtId="0" fontId="29" fillId="10" borderId="0" xfId="0" applyFont="1" applyFill="1">
      <alignment vertical="center"/>
    </xf>
    <xf numFmtId="182" fontId="29" fillId="12" borderId="0" xfId="0" applyNumberFormat="1" applyFont="1" applyFill="1">
      <alignment vertical="center"/>
    </xf>
    <xf numFmtId="182" fontId="29" fillId="10" borderId="0" xfId="0" applyNumberFormat="1" applyFont="1" applyFill="1">
      <alignment vertical="center"/>
    </xf>
    <xf numFmtId="182" fontId="29" fillId="13" borderId="0" xfId="0" applyNumberFormat="1" applyFont="1" applyFill="1">
      <alignment vertical="center"/>
    </xf>
    <xf numFmtId="0" fontId="29" fillId="13" borderId="0" xfId="0" applyFont="1" applyFill="1">
      <alignment vertical="center"/>
    </xf>
    <xf numFmtId="181" fontId="29" fillId="0" borderId="0" xfId="0" applyNumberFormat="1" applyFont="1">
      <alignment vertical="center"/>
    </xf>
    <xf numFmtId="177" fontId="29" fillId="12" borderId="0" xfId="0" applyNumberFormat="1" applyFont="1" applyFill="1">
      <alignment vertical="center"/>
    </xf>
    <xf numFmtId="177" fontId="30" fillId="10" borderId="0" xfId="0" applyNumberFormat="1" applyFont="1" applyFill="1">
      <alignment vertical="center"/>
    </xf>
    <xf numFmtId="0" fontId="30" fillId="10" borderId="0" xfId="0" applyFont="1" applyFill="1">
      <alignment vertical="center"/>
    </xf>
    <xf numFmtId="177" fontId="29" fillId="10" borderId="0" xfId="0" applyNumberFormat="1" applyFont="1" applyFill="1">
      <alignment vertical="center"/>
    </xf>
    <xf numFmtId="0" fontId="29" fillId="0" borderId="80" xfId="0" applyFont="1" applyBorder="1">
      <alignment vertical="center"/>
    </xf>
    <xf numFmtId="0" fontId="29" fillId="0" borderId="93" xfId="0" applyFont="1" applyBorder="1">
      <alignment vertical="center"/>
    </xf>
    <xf numFmtId="0" fontId="29" fillId="0" borderId="91" xfId="0" applyFont="1" applyBorder="1">
      <alignment vertical="center"/>
    </xf>
    <xf numFmtId="0" fontId="29" fillId="0" borderId="0" xfId="0" applyFont="1" applyAlignment="1">
      <alignment horizontal="center" vertical="center" wrapText="1"/>
    </xf>
    <xf numFmtId="0" fontId="29" fillId="0" borderId="1" xfId="0" applyFont="1" applyBorder="1">
      <alignment vertical="center"/>
    </xf>
    <xf numFmtId="0" fontId="29" fillId="0" borderId="2" xfId="0" applyFont="1" applyBorder="1">
      <alignment vertical="center"/>
    </xf>
    <xf numFmtId="178" fontId="29" fillId="0" borderId="2" xfId="0" applyNumberFormat="1" applyFont="1" applyBorder="1">
      <alignment vertical="center"/>
    </xf>
    <xf numFmtId="0" fontId="29" fillId="0" borderId="3" xfId="0" applyFont="1" applyBorder="1">
      <alignment vertical="center"/>
    </xf>
    <xf numFmtId="0" fontId="29" fillId="0" borderId="7" xfId="0" applyFont="1" applyBorder="1">
      <alignment vertical="center"/>
    </xf>
    <xf numFmtId="0" fontId="29" fillId="0" borderId="8" xfId="0" applyFont="1" applyBorder="1">
      <alignment vertical="center"/>
    </xf>
    <xf numFmtId="0" fontId="29" fillId="0" borderId="9" xfId="0" applyFont="1" applyBorder="1">
      <alignment vertical="center"/>
    </xf>
    <xf numFmtId="176" fontId="29" fillId="0" borderId="10" xfId="0" applyNumberFormat="1" applyFont="1" applyBorder="1">
      <alignment vertical="center"/>
    </xf>
    <xf numFmtId="2" fontId="29" fillId="0" borderId="10" xfId="0" applyNumberFormat="1" applyFont="1" applyBorder="1">
      <alignment vertical="center"/>
    </xf>
    <xf numFmtId="0" fontId="29" fillId="0" borderId="11" xfId="0" applyFont="1" applyBorder="1">
      <alignment vertical="center"/>
    </xf>
    <xf numFmtId="0" fontId="29" fillId="0" borderId="75" xfId="0" applyFont="1" applyBorder="1">
      <alignment vertical="center"/>
    </xf>
    <xf numFmtId="0" fontId="29" fillId="0" borderId="4" xfId="0" applyFont="1" applyBorder="1">
      <alignment vertical="center"/>
    </xf>
    <xf numFmtId="0" fontId="29" fillId="0" borderId="6" xfId="0" applyFont="1" applyBorder="1">
      <alignment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100" xfId="0" applyFont="1" applyBorder="1">
      <alignment vertical="center"/>
    </xf>
    <xf numFmtId="0" fontId="29" fillId="0" borderId="101" xfId="0" applyFont="1" applyBorder="1">
      <alignment vertical="center"/>
    </xf>
    <xf numFmtId="0" fontId="29" fillId="0" borderId="102" xfId="0" applyFont="1" applyBorder="1">
      <alignment vertical="center"/>
    </xf>
    <xf numFmtId="0" fontId="29" fillId="0" borderId="82" xfId="0" applyFont="1" applyBorder="1">
      <alignment vertical="center"/>
    </xf>
    <xf numFmtId="0" fontId="29" fillId="0" borderId="103" xfId="0" applyFont="1" applyBorder="1">
      <alignment vertical="center"/>
    </xf>
    <xf numFmtId="0" fontId="29" fillId="0" borderId="95" xfId="0" applyFont="1" applyBorder="1">
      <alignment vertical="center"/>
    </xf>
    <xf numFmtId="0" fontId="29" fillId="0" borderId="85" xfId="0" applyFont="1" applyBorder="1">
      <alignment vertical="center"/>
    </xf>
    <xf numFmtId="0" fontId="46" fillId="0" borderId="0" xfId="0" applyFont="1">
      <alignment vertical="center"/>
    </xf>
    <xf numFmtId="0" fontId="29" fillId="0" borderId="96" xfId="0" applyFont="1" applyBorder="1">
      <alignment vertical="center"/>
    </xf>
    <xf numFmtId="0" fontId="29" fillId="0" borderId="97" xfId="0" applyFont="1" applyBorder="1">
      <alignment vertical="center"/>
    </xf>
    <xf numFmtId="0" fontId="29" fillId="0" borderId="99" xfId="0" applyFont="1" applyBorder="1">
      <alignment vertical="center"/>
    </xf>
    <xf numFmtId="179" fontId="39" fillId="0" borderId="0" xfId="116" applyNumberFormat="1" applyFont="1">
      <alignment vertical="center"/>
    </xf>
    <xf numFmtId="179" fontId="27" fillId="0" borderId="0" xfId="116" applyNumberFormat="1" applyFont="1">
      <alignment vertical="center"/>
    </xf>
    <xf numFmtId="0" fontId="29" fillId="14" borderId="74" xfId="0" applyFont="1" applyFill="1" applyBorder="1">
      <alignment vertical="center"/>
    </xf>
    <xf numFmtId="0" fontId="29" fillId="14" borderId="4" xfId="0" applyFont="1" applyFill="1" applyBorder="1">
      <alignment vertical="center"/>
    </xf>
    <xf numFmtId="0" fontId="29" fillId="14" borderId="82" xfId="0" applyFont="1" applyFill="1" applyBorder="1">
      <alignment vertical="center"/>
    </xf>
    <xf numFmtId="0" fontId="29" fillId="14" borderId="7" xfId="0" applyFont="1" applyFill="1" applyBorder="1">
      <alignment vertical="center"/>
    </xf>
    <xf numFmtId="0" fontId="29" fillId="14" borderId="8" xfId="0" applyFont="1" applyFill="1" applyBorder="1">
      <alignment vertical="center"/>
    </xf>
    <xf numFmtId="0" fontId="29" fillId="0" borderId="115" xfId="0" applyFont="1" applyBorder="1">
      <alignment vertical="center"/>
    </xf>
    <xf numFmtId="0" fontId="29" fillId="0" borderId="86" xfId="0" applyFont="1" applyBorder="1">
      <alignment vertical="center"/>
    </xf>
    <xf numFmtId="0" fontId="27" fillId="0" borderId="0" xfId="0" applyFont="1" applyAlignment="1">
      <alignment horizontal="center" vertical="center"/>
    </xf>
    <xf numFmtId="179" fontId="27" fillId="0" borderId="0" xfId="0" applyNumberFormat="1" applyFont="1">
      <alignment vertical="center"/>
    </xf>
    <xf numFmtId="0" fontId="29" fillId="14" borderId="76" xfId="0" applyFont="1" applyFill="1" applyBorder="1">
      <alignment vertical="center"/>
    </xf>
    <xf numFmtId="0" fontId="29" fillId="14" borderId="9" xfId="0" applyFont="1" applyFill="1" applyBorder="1">
      <alignment vertical="center"/>
    </xf>
    <xf numFmtId="0" fontId="29" fillId="14" borderId="10" xfId="0" applyFont="1" applyFill="1" applyBorder="1">
      <alignment vertical="center"/>
    </xf>
    <xf numFmtId="0" fontId="29" fillId="14" borderId="11" xfId="0" applyFont="1" applyFill="1" applyBorder="1">
      <alignment vertical="center"/>
    </xf>
    <xf numFmtId="0" fontId="29" fillId="14" borderId="1" xfId="0" applyFont="1" applyFill="1" applyBorder="1">
      <alignment vertical="center"/>
    </xf>
    <xf numFmtId="0" fontId="29" fillId="14" borderId="2" xfId="0" applyFont="1" applyFill="1" applyBorder="1">
      <alignment vertical="center"/>
    </xf>
    <xf numFmtId="0" fontId="29" fillId="14" borderId="3" xfId="0" applyFont="1" applyFill="1" applyBorder="1">
      <alignment vertical="center"/>
    </xf>
    <xf numFmtId="0" fontId="47" fillId="0" borderId="0" xfId="117" applyFont="1">
      <alignment vertical="center"/>
    </xf>
    <xf numFmtId="0" fontId="29" fillId="14" borderId="75" xfId="0" applyFont="1" applyFill="1" applyBorder="1">
      <alignment vertical="center"/>
    </xf>
    <xf numFmtId="0" fontId="24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73" xfId="0" applyFont="1" applyBorder="1">
      <alignment vertical="center"/>
    </xf>
    <xf numFmtId="183" fontId="29" fillId="0" borderId="0" xfId="0" applyNumberFormat="1" applyFont="1">
      <alignment vertical="center"/>
    </xf>
    <xf numFmtId="0" fontId="48" fillId="0" borderId="0" xfId="0" applyFont="1">
      <alignment vertical="center"/>
    </xf>
    <xf numFmtId="0" fontId="49" fillId="0" borderId="0" xfId="0" applyFont="1">
      <alignment vertical="center"/>
    </xf>
    <xf numFmtId="0" fontId="29" fillId="3" borderId="2" xfId="0" applyFont="1" applyFill="1" applyBorder="1">
      <alignment vertical="center"/>
    </xf>
    <xf numFmtId="0" fontId="29" fillId="5" borderId="10" xfId="0" applyFont="1" applyFill="1" applyBorder="1">
      <alignment vertical="center"/>
    </xf>
    <xf numFmtId="0" fontId="50" fillId="0" borderId="0" xfId="0" applyFo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5" fillId="9" borderId="1" xfId="0" applyFont="1" applyFill="1" applyBorder="1" applyAlignment="1" applyProtection="1">
      <alignment horizontal="center" vertical="center"/>
      <protection locked="0"/>
    </xf>
    <xf numFmtId="0" fontId="25" fillId="9" borderId="2" xfId="0" applyFont="1" applyFill="1" applyBorder="1" applyAlignment="1" applyProtection="1">
      <alignment horizontal="center" vertical="center"/>
      <protection locked="0"/>
    </xf>
    <xf numFmtId="0" fontId="25" fillId="9" borderId="3" xfId="0" applyFont="1" applyFill="1" applyBorder="1" applyAlignment="1" applyProtection="1">
      <alignment horizontal="center" vertical="center"/>
      <protection locked="0"/>
    </xf>
    <xf numFmtId="0" fontId="25" fillId="9" borderId="9" xfId="0" applyFont="1" applyFill="1" applyBorder="1" applyAlignment="1" applyProtection="1">
      <alignment horizontal="center" vertical="center"/>
      <protection locked="0"/>
    </xf>
    <xf numFmtId="0" fontId="25" fillId="9" borderId="10" xfId="0" applyFont="1" applyFill="1" applyBorder="1" applyAlignment="1" applyProtection="1">
      <alignment horizontal="center" vertical="center"/>
      <protection locked="0"/>
    </xf>
    <xf numFmtId="0" fontId="25" fillId="9" borderId="11" xfId="0" applyFont="1" applyFill="1" applyBorder="1" applyAlignment="1" applyProtection="1">
      <alignment horizontal="center" vertical="center"/>
      <protection locked="0"/>
    </xf>
    <xf numFmtId="0" fontId="24" fillId="0" borderId="1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9" borderId="1" xfId="0" applyFont="1" applyFill="1" applyBorder="1" applyAlignment="1" applyProtection="1">
      <alignment horizontal="center" vertical="center"/>
      <protection locked="0"/>
    </xf>
    <xf numFmtId="0" fontId="24" fillId="9" borderId="3" xfId="0" applyFont="1" applyFill="1" applyBorder="1" applyAlignment="1" applyProtection="1">
      <alignment horizontal="center" vertical="center"/>
      <protection locked="0"/>
    </xf>
    <xf numFmtId="0" fontId="24" fillId="9" borderId="9" xfId="0" applyFont="1" applyFill="1" applyBorder="1" applyAlignment="1" applyProtection="1">
      <alignment horizontal="center" vertical="center"/>
      <protection locked="0"/>
    </xf>
    <xf numFmtId="0" fontId="24" fillId="9" borderId="11" xfId="0" applyFont="1" applyFill="1" applyBorder="1" applyAlignment="1" applyProtection="1">
      <alignment horizontal="center" vertical="center"/>
      <protection locked="0"/>
    </xf>
    <xf numFmtId="0" fontId="28" fillId="11" borderId="1" xfId="0" applyFont="1" applyFill="1" applyBorder="1" applyAlignment="1">
      <alignment horizontal="left" vertical="top" wrapText="1"/>
    </xf>
    <xf numFmtId="0" fontId="28" fillId="11" borderId="2" xfId="0" applyFont="1" applyFill="1" applyBorder="1" applyAlignment="1">
      <alignment horizontal="left" vertical="top" wrapText="1"/>
    </xf>
    <xf numFmtId="0" fontId="28" fillId="11" borderId="3" xfId="0" applyFont="1" applyFill="1" applyBorder="1" applyAlignment="1">
      <alignment horizontal="left" vertical="top" wrapText="1"/>
    </xf>
    <xf numFmtId="0" fontId="28" fillId="11" borderId="7" xfId="0" applyFont="1" applyFill="1" applyBorder="1" applyAlignment="1">
      <alignment horizontal="left" vertical="top" wrapText="1"/>
    </xf>
    <xf numFmtId="0" fontId="28" fillId="11" borderId="0" xfId="0" applyFont="1" applyFill="1" applyAlignment="1">
      <alignment horizontal="left" vertical="top" wrapText="1"/>
    </xf>
    <xf numFmtId="0" fontId="28" fillId="11" borderId="8" xfId="0" applyFont="1" applyFill="1" applyBorder="1" applyAlignment="1">
      <alignment horizontal="left" vertical="top" wrapText="1"/>
    </xf>
    <xf numFmtId="0" fontId="28" fillId="11" borderId="9" xfId="0" applyFont="1" applyFill="1" applyBorder="1" applyAlignment="1">
      <alignment horizontal="left" vertical="top" wrapText="1"/>
    </xf>
    <xf numFmtId="0" fontId="28" fillId="11" borderId="10" xfId="0" applyFont="1" applyFill="1" applyBorder="1" applyAlignment="1">
      <alignment horizontal="left" vertical="top" wrapText="1"/>
    </xf>
    <xf numFmtId="0" fontId="28" fillId="11" borderId="11" xfId="0" applyFont="1" applyFill="1" applyBorder="1" applyAlignment="1">
      <alignment horizontal="left" vertical="top" wrapText="1"/>
    </xf>
    <xf numFmtId="0" fontId="24" fillId="0" borderId="2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4" fontId="24" fillId="9" borderId="1" xfId="0" applyNumberFormat="1" applyFont="1" applyFill="1" applyBorder="1" applyAlignment="1" applyProtection="1">
      <alignment horizontal="center" vertical="center"/>
      <protection locked="0"/>
    </xf>
    <xf numFmtId="14" fontId="24" fillId="9" borderId="2" xfId="0" applyNumberFormat="1" applyFont="1" applyFill="1" applyBorder="1" applyAlignment="1" applyProtection="1">
      <alignment horizontal="center" vertical="center"/>
      <protection locked="0"/>
    </xf>
    <xf numFmtId="14" fontId="24" fillId="9" borderId="3" xfId="0" applyNumberFormat="1" applyFont="1" applyFill="1" applyBorder="1" applyAlignment="1" applyProtection="1">
      <alignment horizontal="center" vertical="center"/>
      <protection locked="0"/>
    </xf>
    <xf numFmtId="14" fontId="24" fillId="9" borderId="9" xfId="0" applyNumberFormat="1" applyFont="1" applyFill="1" applyBorder="1" applyAlignment="1" applyProtection="1">
      <alignment horizontal="center" vertical="center"/>
      <protection locked="0"/>
    </xf>
    <xf numFmtId="14" fontId="24" fillId="9" borderId="10" xfId="0" applyNumberFormat="1" applyFont="1" applyFill="1" applyBorder="1" applyAlignment="1" applyProtection="1">
      <alignment horizontal="center" vertical="center"/>
      <protection locked="0"/>
    </xf>
    <xf numFmtId="14" fontId="24" fillId="9" borderId="11" xfId="0" applyNumberFormat="1" applyFont="1" applyFill="1" applyBorder="1" applyAlignment="1" applyProtection="1">
      <alignment horizontal="center" vertical="center"/>
      <protection locked="0"/>
    </xf>
    <xf numFmtId="0" fontId="24" fillId="9" borderId="74" xfId="0" applyFont="1" applyFill="1" applyBorder="1" applyAlignment="1" applyProtection="1">
      <alignment horizontal="center" vertical="center"/>
      <protection locked="0"/>
    </xf>
    <xf numFmtId="0" fontId="26" fillId="0" borderId="75" xfId="0" applyFont="1" applyBorder="1" applyAlignment="1">
      <alignment horizontal="center" vertical="center" wrapText="1"/>
    </xf>
    <xf numFmtId="0" fontId="26" fillId="0" borderId="76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24" fillId="9" borderId="2" xfId="0" applyFont="1" applyFill="1" applyBorder="1" applyAlignment="1" applyProtection="1">
      <alignment horizontal="center" vertical="center"/>
      <protection locked="0"/>
    </xf>
    <xf numFmtId="0" fontId="24" fillId="9" borderId="10" xfId="0" applyFont="1" applyFill="1" applyBorder="1" applyAlignment="1" applyProtection="1">
      <alignment horizontal="center" vertical="center"/>
      <protection locked="0"/>
    </xf>
    <xf numFmtId="0" fontId="24" fillId="9" borderId="1" xfId="0" applyFont="1" applyFill="1" applyBorder="1" applyAlignment="1">
      <alignment horizontal="center" vertical="center"/>
    </xf>
    <xf numFmtId="0" fontId="24" fillId="9" borderId="3" xfId="0" applyFont="1" applyFill="1" applyBorder="1" applyAlignment="1">
      <alignment horizontal="center" vertical="center"/>
    </xf>
    <xf numFmtId="0" fontId="24" fillId="9" borderId="9" xfId="0" applyFont="1" applyFill="1" applyBorder="1" applyAlignment="1">
      <alignment horizontal="center" vertical="center"/>
    </xf>
    <xf numFmtId="0" fontId="24" fillId="9" borderId="11" xfId="0" applyFont="1" applyFill="1" applyBorder="1" applyAlignment="1">
      <alignment horizontal="center" vertical="center"/>
    </xf>
    <xf numFmtId="0" fontId="29" fillId="9" borderId="75" xfId="0" applyFont="1" applyFill="1" applyBorder="1" applyAlignment="1">
      <alignment horizontal="center" vertical="center"/>
    </xf>
    <xf numFmtId="0" fontId="29" fillId="9" borderId="76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28" fillId="9" borderId="75" xfId="0" applyFont="1" applyFill="1" applyBorder="1" applyAlignment="1">
      <alignment horizontal="center" vertical="center"/>
    </xf>
    <xf numFmtId="0" fontId="28" fillId="9" borderId="76" xfId="0" applyFont="1" applyFill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/>
    </xf>
    <xf numFmtId="0" fontId="28" fillId="9" borderId="3" xfId="0" applyFont="1" applyFill="1" applyBorder="1" applyAlignment="1">
      <alignment horizontal="center" vertical="center"/>
    </xf>
    <xf numFmtId="0" fontId="28" fillId="9" borderId="9" xfId="0" applyFont="1" applyFill="1" applyBorder="1" applyAlignment="1">
      <alignment horizontal="center" vertical="center"/>
    </xf>
    <xf numFmtId="0" fontId="28" fillId="9" borderId="11" xfId="0" applyFont="1" applyFill="1" applyBorder="1" applyAlignment="1">
      <alignment horizontal="center" vertical="center"/>
    </xf>
    <xf numFmtId="0" fontId="32" fillId="0" borderId="4" xfId="0" applyFont="1" applyBorder="1" applyAlignment="1">
      <alignment horizontal="left" vertical="center"/>
    </xf>
    <xf numFmtId="0" fontId="32" fillId="0" borderId="6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9" fillId="0" borderId="81" xfId="0" applyFont="1" applyBorder="1" applyAlignment="1">
      <alignment horizontal="center" vertical="center"/>
    </xf>
    <xf numFmtId="0" fontId="29" fillId="0" borderId="92" xfId="0" applyFont="1" applyBorder="1" applyAlignment="1">
      <alignment horizontal="center" vertical="center"/>
    </xf>
    <xf numFmtId="0" fontId="29" fillId="0" borderId="83" xfId="0" applyFont="1" applyBorder="1" applyAlignment="1">
      <alignment horizontal="center" vertical="center" wrapText="1"/>
    </xf>
    <xf numFmtId="0" fontId="29" fillId="0" borderId="90" xfId="0" applyFont="1" applyBorder="1" applyAlignment="1">
      <alignment horizontal="center" vertical="center" wrapText="1"/>
    </xf>
    <xf numFmtId="0" fontId="45" fillId="0" borderId="79" xfId="0" applyFont="1" applyBorder="1" applyAlignment="1">
      <alignment horizontal="center" vertical="center"/>
    </xf>
    <xf numFmtId="0" fontId="45" fillId="0" borderId="80" xfId="0" applyFont="1" applyBorder="1" applyAlignment="1">
      <alignment horizontal="center" vertical="center"/>
    </xf>
    <xf numFmtId="0" fontId="45" fillId="0" borderId="69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29" fillId="0" borderId="80" xfId="0" applyFont="1" applyBorder="1" applyAlignment="1">
      <alignment horizontal="center" vertical="center"/>
    </xf>
    <xf numFmtId="0" fontId="29" fillId="0" borderId="91" xfId="0" applyFont="1" applyBorder="1" applyAlignment="1">
      <alignment horizontal="center" vertical="center"/>
    </xf>
    <xf numFmtId="0" fontId="29" fillId="0" borderId="79" xfId="0" applyFont="1" applyBorder="1" applyAlignment="1">
      <alignment horizontal="center" vertical="center"/>
    </xf>
    <xf numFmtId="0" fontId="29" fillId="0" borderId="93" xfId="0" applyFont="1" applyBorder="1" applyAlignment="1">
      <alignment horizontal="center" vertical="center"/>
    </xf>
    <xf numFmtId="0" fontId="24" fillId="0" borderId="69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37" fillId="0" borderId="94" xfId="0" applyFont="1" applyBorder="1" applyAlignment="1">
      <alignment horizontal="center" vertical="center" wrapText="1"/>
    </xf>
    <xf numFmtId="0" fontId="37" fillId="0" borderId="84" xfId="0" applyFont="1" applyBorder="1" applyAlignment="1">
      <alignment horizontal="center" vertical="center" wrapText="1"/>
    </xf>
    <xf numFmtId="0" fontId="37" fillId="0" borderId="8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95" xfId="0" applyFont="1" applyBorder="1" applyAlignment="1">
      <alignment horizontal="center" vertical="center"/>
    </xf>
    <xf numFmtId="0" fontId="37" fillId="0" borderId="70" xfId="0" applyFont="1" applyBorder="1" applyAlignment="1">
      <alignment horizontal="center" vertical="center"/>
    </xf>
    <xf numFmtId="0" fontId="37" fillId="0" borderId="103" xfId="0" applyFont="1" applyBorder="1" applyAlignment="1">
      <alignment horizontal="center" vertical="center"/>
    </xf>
    <xf numFmtId="0" fontId="37" fillId="0" borderId="114" xfId="0" applyFont="1" applyBorder="1" applyAlignment="1">
      <alignment horizontal="center" vertical="center"/>
    </xf>
    <xf numFmtId="0" fontId="37" fillId="0" borderId="111" xfId="0" applyFont="1" applyBorder="1" applyAlignment="1">
      <alignment horizontal="center" vertical="center" wrapText="1"/>
    </xf>
    <xf numFmtId="0" fontId="37" fillId="0" borderId="112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14" borderId="0" xfId="0" applyFont="1" applyFill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</cellXfs>
  <cellStyles count="119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標準" xfId="0" builtinId="0"/>
    <cellStyle name="標準 2" xfId="118" xr:uid="{00000000-0005-0000-0000-00003A000000}"/>
    <cellStyle name="標準 2 2" xfId="116" xr:uid="{00000000-0005-0000-0000-00003B000000}"/>
    <cellStyle name="標準 3" xfId="115" xr:uid="{00000000-0005-0000-0000-00003C000000}"/>
    <cellStyle name="標準 4" xfId="117" xr:uid="{00000000-0005-0000-0000-00003D000000}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</cellStyles>
  <dxfs count="0"/>
  <tableStyles count="0" defaultTableStyle="TableStyleMedium9" defaultPivotStyle="PivotStyleLight16"/>
  <colors>
    <mruColors>
      <color rgb="FFFCD5B4"/>
      <color rgb="FFCCFFCC"/>
      <color rgb="FF99FFCC"/>
      <color rgb="FFFF6600"/>
      <color rgb="FF008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800">
              <a:latin typeface="Arial" charset="0"/>
              <a:ea typeface="Arial" charset="0"/>
              <a:cs typeface="Arial" charset="0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nIL2LA</c:v>
          </c:tx>
          <c:spPr>
            <a:solidFill>
              <a:srgbClr val="00B050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2'!$B$82:$M$82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2'!$B$82:$M$82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2'!$B$81:$M$81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 Format 2'!$B$101:$M$101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0FB-480E-902C-A02DB2A6D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356544"/>
        <c:axId val="107644032"/>
      </c:barChart>
      <c:catAx>
        <c:axId val="16535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107644032"/>
        <c:crosses val="autoZero"/>
        <c:auto val="1"/>
        <c:lblAlgn val="ctr"/>
        <c:lblOffset val="100"/>
        <c:noMultiLvlLbl val="0"/>
      </c:catAx>
      <c:valAx>
        <c:axId val="107644032"/>
        <c:scaling>
          <c:orientation val="minMax"/>
          <c:min val="0"/>
        </c:scaling>
        <c:delete val="0"/>
        <c:axPos val="l"/>
        <c:majorGridlines/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653565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GAPLA</c:v>
          </c:tx>
          <c:spPr>
            <a:solidFill>
              <a:srgbClr val="FF0000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2'!$B$73:$M$73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2'!$B$73:$M$73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cat>
            <c:multiLvlStrRef>
              <c:f>'Result Format 2'!$B$101:$M$101</c:f>
            </c:multiLvlStrRef>
          </c:cat>
          <c:val>
            <c:numRef>
              <c:f>'Result Format 2'!$B$72:$M$72</c:f>
              <c:numCache>
                <c:formatCode>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2-4470-9172-9D61966FE4AE}"/>
            </c:ext>
          </c:extLst>
        </c:ser>
        <c:ser>
          <c:idx val="1"/>
          <c:order val="1"/>
          <c:tx>
            <c:v>IFNLA</c:v>
          </c:tx>
          <c:spPr>
            <a:solidFill>
              <a:srgbClr val="FFC000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2'!$B$63:$M$63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2'!$B$63:$M$63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cat>
            <c:multiLvlStrRef>
              <c:f>'Result Format 2'!$B$101:$M$101</c:f>
            </c:multiLvlStrRef>
          </c:cat>
          <c:val>
            <c:numRef>
              <c:f>'Result Format 2'!$B$62:$M$62</c:f>
              <c:numCache>
                <c:formatCode>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02-4470-9172-9D61966FE4AE}"/>
            </c:ext>
          </c:extLst>
        </c:ser>
        <c:ser>
          <c:idx val="2"/>
          <c:order val="2"/>
          <c:tx>
            <c:v>IL2LA</c:v>
          </c:tx>
          <c:spPr>
            <a:solidFill>
              <a:srgbClr val="00B050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2'!$B$53:$M$53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2'!$B$53:$M$53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cat>
            <c:multiLvlStrRef>
              <c:f>'Result Format 2'!$B$101:$M$101</c:f>
            </c:multiLvlStrRef>
          </c:cat>
          <c:val>
            <c:numRef>
              <c:f>'Result Format 2'!$B$52:$M$52</c:f>
              <c:numCache>
                <c:formatCode>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02-4470-9172-9D61966FE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358592"/>
        <c:axId val="107645760"/>
      </c:barChart>
      <c:lineChart>
        <c:grouping val="standard"/>
        <c:varyColors val="0"/>
        <c:ser>
          <c:idx val="3"/>
          <c:order val="3"/>
          <c:tx>
            <c:v>nIFNLA</c:v>
          </c:tx>
          <c:spPr>
            <a:ln>
              <a:solidFill>
                <a:srgbClr val="FFC000"/>
              </a:solidFill>
            </a:ln>
          </c:spPr>
          <c:marker>
            <c:symbol val="square"/>
            <c:size val="5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'Result Format 2'!$B$91:$M$91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2'!$B$91:$M$91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cat>
            <c:multiLvlStrRef>
              <c:f>'Result Format 2'!$C$101:$M$101</c:f>
            </c:multiLvlStrRef>
          </c:cat>
          <c:val>
            <c:numRef>
              <c:f>'Result Format 2'!$B$90:$M$90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02-4470-9172-9D61966FE4AE}"/>
            </c:ext>
          </c:extLst>
        </c:ser>
        <c:ser>
          <c:idx val="4"/>
          <c:order val="4"/>
          <c:tx>
            <c:v>nIL2LA</c:v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'Result Format 2'!$B$82:$M$82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2'!$B$82:$M$82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cat>
            <c:multiLvlStrRef>
              <c:f>'Result Format 2'!$C$101:$M$101</c:f>
            </c:multiLvlStrRef>
          </c:cat>
          <c:val>
            <c:numRef>
              <c:f>'Result Format 2'!$B$81:$M$81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02-4470-9172-9D61966FE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359104"/>
        <c:axId val="107646336"/>
      </c:lineChart>
      <c:catAx>
        <c:axId val="165358592"/>
        <c:scaling>
          <c:orientation val="minMax"/>
        </c:scaling>
        <c:delete val="0"/>
        <c:axPos val="b"/>
        <c:numFmt formatCode="0.000_ " sourceLinked="0"/>
        <c:majorTickMark val="out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107645760"/>
        <c:crosses val="autoZero"/>
        <c:auto val="1"/>
        <c:lblAlgn val="ctr"/>
        <c:lblOffset val="100"/>
        <c:noMultiLvlLbl val="0"/>
      </c:catAx>
      <c:valAx>
        <c:axId val="107645760"/>
        <c:scaling>
          <c:orientation val="minMax"/>
          <c:min val="0"/>
        </c:scaling>
        <c:delete val="0"/>
        <c:axPos val="l"/>
        <c:majorGridlines/>
        <c:numFmt formatCode="0_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65358592"/>
        <c:crosses val="autoZero"/>
        <c:crossBetween val="between"/>
      </c:valAx>
      <c:valAx>
        <c:axId val="107646336"/>
        <c:scaling>
          <c:orientation val="minMax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65359104"/>
        <c:crosses val="max"/>
        <c:crossBetween val="between"/>
      </c:valAx>
      <c:catAx>
        <c:axId val="165359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7646336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% suppression</c:v>
          </c:tx>
          <c:spPr>
            <a:solidFill>
              <a:srgbClr val="00B050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2'!$B$82:$M$82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2'!$B$82:$M$82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2'!$B$109:$M$109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 Format 2'!$B$101:$M$101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090-404A-A167-C62D214C0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715520"/>
        <c:axId val="107648640"/>
      </c:barChart>
      <c:catAx>
        <c:axId val="188715520"/>
        <c:scaling>
          <c:orientation val="minMax"/>
        </c:scaling>
        <c:delete val="0"/>
        <c:axPos val="t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107648640"/>
        <c:crossesAt val="0"/>
        <c:auto val="1"/>
        <c:lblAlgn val="ctr"/>
        <c:lblOffset val="100"/>
        <c:noMultiLvlLbl val="0"/>
      </c:catAx>
      <c:valAx>
        <c:axId val="107648640"/>
        <c:scaling>
          <c:orientation val="maxMin"/>
          <c:max val="100"/>
          <c:min val="-100"/>
        </c:scaling>
        <c:delete val="0"/>
        <c:axPos val="l"/>
        <c:majorGridlines/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188715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8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nIL2LA</c:v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2'!$U$82:$AF$82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2'!$U$82:$AF$82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2'!$U$81:$AF$81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 Format 2'!$U$101:$AF$101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838-4551-8E21-B4B754E55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716544"/>
        <c:axId val="107650368"/>
      </c:barChart>
      <c:catAx>
        <c:axId val="18871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107650368"/>
        <c:crosses val="autoZero"/>
        <c:auto val="1"/>
        <c:lblAlgn val="ctr"/>
        <c:lblOffset val="100"/>
        <c:noMultiLvlLbl val="0"/>
      </c:catAx>
      <c:valAx>
        <c:axId val="107650368"/>
        <c:scaling>
          <c:orientation val="minMax"/>
          <c:min val="0"/>
        </c:scaling>
        <c:delete val="0"/>
        <c:axPos val="l"/>
        <c:majorGridlines/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87165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GAPLA</c:v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2'!$U$73:$AF$73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2'!$U$73:$AF$73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cat>
            <c:multiLvlStrRef>
              <c:f>'Result Format 2'!$U$101:$AF$101</c:f>
            </c:multiLvlStrRef>
          </c:cat>
          <c:val>
            <c:numRef>
              <c:f>'Result Format 2'!$U$72:$AF$72</c:f>
              <c:numCache>
                <c:formatCode>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F2-4F4B-8F6D-BFEBDCCF601C}"/>
            </c:ext>
          </c:extLst>
        </c:ser>
        <c:ser>
          <c:idx val="1"/>
          <c:order val="1"/>
          <c:tx>
            <c:v>IFNLA</c:v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2'!$U$63:$AF$63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2'!$U$63:$AF$63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cat>
            <c:multiLvlStrRef>
              <c:f>'Result Format 2'!$U$101:$AF$101</c:f>
            </c:multiLvlStrRef>
          </c:cat>
          <c:val>
            <c:numRef>
              <c:f>'Result Format 2'!$U$62:$AF$62</c:f>
              <c:numCache>
                <c:formatCode>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F2-4F4B-8F6D-BFEBDCCF601C}"/>
            </c:ext>
          </c:extLst>
        </c:ser>
        <c:ser>
          <c:idx val="2"/>
          <c:order val="2"/>
          <c:tx>
            <c:v>IL2LA</c:v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2'!$U$53:$AF$53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2'!$U$53:$AF$53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cat>
            <c:multiLvlStrRef>
              <c:f>'Result Format 2'!$U$101:$AF$101</c:f>
            </c:multiLvlStrRef>
          </c:cat>
          <c:val>
            <c:numRef>
              <c:f>'Result Format 2'!$U$52:$AF$52</c:f>
              <c:numCache>
                <c:formatCode>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F2-4F4B-8F6D-BFEBDCCF6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140992"/>
        <c:axId val="188777600"/>
      </c:barChart>
      <c:lineChart>
        <c:grouping val="standard"/>
        <c:varyColors val="0"/>
        <c:ser>
          <c:idx val="3"/>
          <c:order val="3"/>
          <c:tx>
            <c:v>nIFNLA</c:v>
          </c:tx>
          <c:spPr>
            <a:ln>
              <a:solidFill>
                <a:srgbClr val="FFC000"/>
              </a:solidFill>
            </a:ln>
          </c:spPr>
          <c:marker>
            <c:symbol val="square"/>
            <c:size val="5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'Result Format 2'!$U$91:$AF$91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2'!$U$91:$AF$91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cat>
            <c:multiLvlStrRef>
              <c:f>'Result Format 2'!$C$101:$M$101</c:f>
            </c:multiLvlStrRef>
          </c:cat>
          <c:val>
            <c:numRef>
              <c:f>'Result Format 2'!$U$90:$AF$90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F2-4F4B-8F6D-BFEBDCCF601C}"/>
            </c:ext>
          </c:extLst>
        </c:ser>
        <c:ser>
          <c:idx val="4"/>
          <c:order val="4"/>
          <c:tx>
            <c:v>nIL2LA</c:v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'Result Format 2'!$U$82:$AF$82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2'!$U$82:$AF$82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cat>
            <c:multiLvlStrRef>
              <c:f>'Result Format 2'!$C$101:$M$101</c:f>
            </c:multiLvlStrRef>
          </c:cat>
          <c:val>
            <c:numRef>
              <c:f>'Result Format 2'!$U$81:$AF$81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F2-4F4B-8F6D-BFEBDCCF6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141504"/>
        <c:axId val="188778176"/>
      </c:lineChart>
      <c:catAx>
        <c:axId val="189140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188777600"/>
        <c:crosses val="autoZero"/>
        <c:auto val="1"/>
        <c:lblAlgn val="ctr"/>
        <c:lblOffset val="100"/>
        <c:noMultiLvlLbl val="0"/>
      </c:catAx>
      <c:valAx>
        <c:axId val="188777600"/>
        <c:scaling>
          <c:orientation val="minMax"/>
          <c:min val="0"/>
        </c:scaling>
        <c:delete val="0"/>
        <c:axPos val="l"/>
        <c:majorGridlines/>
        <c:numFmt formatCode="0_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9140992"/>
        <c:crosses val="autoZero"/>
        <c:crossBetween val="between"/>
      </c:valAx>
      <c:valAx>
        <c:axId val="188778176"/>
        <c:scaling>
          <c:orientation val="minMax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9141504"/>
        <c:crosses val="max"/>
        <c:crossBetween val="between"/>
      </c:valAx>
      <c:catAx>
        <c:axId val="189141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8778176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% suppression</c:v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2'!$U$82:$AF$82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2'!$U$82:$AF$82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2'!$U$109:$AF$109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 Format 2'!$U$101:$AF$101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D8B-4578-8442-C12218B77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142528"/>
        <c:axId val="188780480"/>
      </c:barChart>
      <c:catAx>
        <c:axId val="189142528"/>
        <c:scaling>
          <c:orientation val="minMax"/>
        </c:scaling>
        <c:delete val="0"/>
        <c:axPos val="t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188780480"/>
        <c:crossesAt val="0"/>
        <c:auto val="1"/>
        <c:lblAlgn val="ctr"/>
        <c:lblOffset val="100"/>
        <c:noMultiLvlLbl val="0"/>
      </c:catAx>
      <c:valAx>
        <c:axId val="188780480"/>
        <c:scaling>
          <c:orientation val="maxMin"/>
          <c:max val="100"/>
          <c:min val="-100"/>
        </c:scaling>
        <c:delete val="0"/>
        <c:axPos val="l"/>
        <c:majorGridlines/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189142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8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nIL2LA</c:v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2'!$AN$82:$AY$82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2'!$AN$82:$AY$82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2'!$AN$81:$AY$81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 Format 2'!$AN$101:$AY$101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0B9-41FE-A1E9-C5C1AB44A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143552"/>
        <c:axId val="188782208"/>
      </c:barChart>
      <c:catAx>
        <c:axId val="18914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188782208"/>
        <c:crosses val="autoZero"/>
        <c:auto val="1"/>
        <c:lblAlgn val="ctr"/>
        <c:lblOffset val="100"/>
        <c:noMultiLvlLbl val="0"/>
      </c:catAx>
      <c:valAx>
        <c:axId val="188782208"/>
        <c:scaling>
          <c:orientation val="minMax"/>
          <c:min val="0"/>
        </c:scaling>
        <c:delete val="0"/>
        <c:axPos val="l"/>
        <c:majorGridlines/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914355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GAPLA</c:v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2'!$AN$73:$AY$73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2'!$AN$73:$AY$73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2'!$AN$72:$AY$72</c:f>
              <c:numCache>
                <c:formatCode>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 Format 2'!$AN$101:$AY$101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E48-4FE1-AC14-664ACB098279}"/>
            </c:ext>
          </c:extLst>
        </c:ser>
        <c:ser>
          <c:idx val="1"/>
          <c:order val="1"/>
          <c:tx>
            <c:v>IFNLA</c:v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2'!$AN$63:$AY$63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2'!$AN$63:$AY$63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2'!$AN$62:$AY$62</c:f>
              <c:numCache>
                <c:formatCode>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 Format 2'!$AN$101:$AY$101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E48-4FE1-AC14-664ACB098279}"/>
            </c:ext>
          </c:extLst>
        </c:ser>
        <c:ser>
          <c:idx val="2"/>
          <c:order val="2"/>
          <c:tx>
            <c:v>IL2LA</c:v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2'!$AN$53:$AY$53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2'!$AN$53:$AY$53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2'!$AN$52:$AY$52</c:f>
              <c:numCache>
                <c:formatCode>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 Format 2'!$AN$101:$AY$101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8E48-4FE1-AC14-664ACB098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718080"/>
        <c:axId val="188783936"/>
      </c:barChart>
      <c:lineChart>
        <c:grouping val="standard"/>
        <c:varyColors val="0"/>
        <c:ser>
          <c:idx val="3"/>
          <c:order val="3"/>
          <c:tx>
            <c:v>nIFNLA</c:v>
          </c:tx>
          <c:spPr>
            <a:ln>
              <a:solidFill>
                <a:srgbClr val="FFC000"/>
              </a:solidFill>
            </a:ln>
          </c:spPr>
          <c:marker>
            <c:symbol val="square"/>
            <c:size val="5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'Result Format 2'!$AN$91:$AY$91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2'!$AN$91:$AY$91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2'!$AN$90:$AY$90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 Format 2'!$AN$101:$AY$101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8E48-4FE1-AC14-664ACB098279}"/>
            </c:ext>
          </c:extLst>
        </c:ser>
        <c:ser>
          <c:idx val="4"/>
          <c:order val="4"/>
          <c:tx>
            <c:v>nIL2LA</c:v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'Result Format 2'!$AN$82:$AY$82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2'!$AN$82:$AY$82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2'!$AN$81:$AY$81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 Format 2'!$AN$101:$AY$101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8E48-4FE1-AC14-664ACB098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144576"/>
        <c:axId val="189104128"/>
      </c:lineChart>
      <c:catAx>
        <c:axId val="188718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188783936"/>
        <c:crosses val="autoZero"/>
        <c:auto val="1"/>
        <c:lblAlgn val="ctr"/>
        <c:lblOffset val="100"/>
        <c:noMultiLvlLbl val="0"/>
      </c:catAx>
      <c:valAx>
        <c:axId val="188783936"/>
        <c:scaling>
          <c:orientation val="minMax"/>
          <c:min val="0"/>
        </c:scaling>
        <c:delete val="0"/>
        <c:axPos val="l"/>
        <c:majorGridlines/>
        <c:numFmt formatCode="0_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8718080"/>
        <c:crosses val="autoZero"/>
        <c:crossBetween val="between"/>
      </c:valAx>
      <c:valAx>
        <c:axId val="189104128"/>
        <c:scaling>
          <c:orientation val="minMax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9144576"/>
        <c:crosses val="max"/>
        <c:crossBetween val="between"/>
      </c:valAx>
      <c:catAx>
        <c:axId val="189144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9104128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% suppression</c:v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2'!$AN$82:$AY$82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2'!$AN$82:$AY$82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2'!$AN$109:$AY$109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 Format 2'!$AN$101:$AY$101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D28-4584-A89F-04B2E82BE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92544"/>
        <c:axId val="189106432"/>
      </c:barChart>
      <c:catAx>
        <c:axId val="189292544"/>
        <c:scaling>
          <c:orientation val="minMax"/>
        </c:scaling>
        <c:delete val="0"/>
        <c:axPos val="t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189106432"/>
        <c:crossesAt val="0"/>
        <c:auto val="1"/>
        <c:lblAlgn val="ctr"/>
        <c:lblOffset val="100"/>
        <c:noMultiLvlLbl val="0"/>
      </c:catAx>
      <c:valAx>
        <c:axId val="189106432"/>
        <c:scaling>
          <c:orientation val="maxMin"/>
          <c:max val="100"/>
          <c:min val="-100"/>
        </c:scaling>
        <c:delete val="0"/>
        <c:axPos val="l"/>
        <c:majorGridlines/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189292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8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nIL2LA</c:v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2'!$BG$82:$BR$82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2'!$BG$82:$BR$82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2'!$BG$81:$BR$81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 Format 2'!$BG$101:$BR$101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C98-4629-87F5-32C136D98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94080"/>
        <c:axId val="189108160"/>
      </c:barChart>
      <c:catAx>
        <c:axId val="18929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189108160"/>
        <c:crosses val="autoZero"/>
        <c:auto val="1"/>
        <c:lblAlgn val="ctr"/>
        <c:lblOffset val="100"/>
        <c:noMultiLvlLbl val="0"/>
      </c:catAx>
      <c:valAx>
        <c:axId val="189108160"/>
        <c:scaling>
          <c:orientation val="minMax"/>
          <c:min val="0"/>
        </c:scaling>
        <c:delete val="0"/>
        <c:axPos val="l"/>
        <c:majorGridlines/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92940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GAPLA</c:v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2'!$BG$73:$BR$73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2'!$BG$73:$BR$73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2'!$BG$72:$BR$72</c:f>
              <c:numCache>
                <c:formatCode>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 Format 2'!$BG$101:$BR$101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943-4B71-9179-40F08FA08C51}"/>
            </c:ext>
          </c:extLst>
        </c:ser>
        <c:ser>
          <c:idx val="1"/>
          <c:order val="1"/>
          <c:tx>
            <c:v>IFNLA</c:v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2'!$BG$63:$BR$63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2'!$BG$63:$BR$63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2'!$BG$62:$BR$62</c:f>
              <c:numCache>
                <c:formatCode>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 Format 2'!$BG$101:$BR$101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943-4B71-9179-40F08FA08C51}"/>
            </c:ext>
          </c:extLst>
        </c:ser>
        <c:ser>
          <c:idx val="2"/>
          <c:order val="2"/>
          <c:tx>
            <c:v>IL2LA</c:v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2'!$BG$53:$BR$53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2'!$BG$53:$BR$53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2'!$BG$52:$BR$52</c:f>
              <c:numCache>
                <c:formatCode>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 Format 2'!$BG$101:$BR$101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B943-4B71-9179-40F08FA08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95616"/>
        <c:axId val="189109888"/>
      </c:barChart>
      <c:lineChart>
        <c:grouping val="standard"/>
        <c:varyColors val="0"/>
        <c:ser>
          <c:idx val="3"/>
          <c:order val="3"/>
          <c:tx>
            <c:v>nIFNLA</c:v>
          </c:tx>
          <c:spPr>
            <a:ln>
              <a:solidFill>
                <a:srgbClr val="FFC000"/>
              </a:solidFill>
            </a:ln>
          </c:spPr>
          <c:marker>
            <c:symbol val="square"/>
            <c:size val="5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'Result Format 2'!$BG$91:$BR$91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2'!$BG$91:$BR$91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2'!$BG$90:$BR$90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 Format 2'!$BG$101:$BR$101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B943-4B71-9179-40F08FA08C51}"/>
            </c:ext>
          </c:extLst>
        </c:ser>
        <c:ser>
          <c:idx val="4"/>
          <c:order val="4"/>
          <c:tx>
            <c:v>nIL2LA</c:v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'Result Format 2'!$BG$82:$BR$82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2'!$BG$82:$BR$82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2'!$BG$81:$BR$81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 Format 2'!$BG$101:$BR$101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B943-4B71-9179-40F08FA08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93568"/>
        <c:axId val="189110464"/>
      </c:lineChart>
      <c:catAx>
        <c:axId val="189295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189109888"/>
        <c:crosses val="autoZero"/>
        <c:auto val="1"/>
        <c:lblAlgn val="ctr"/>
        <c:lblOffset val="100"/>
        <c:noMultiLvlLbl val="0"/>
      </c:catAx>
      <c:valAx>
        <c:axId val="189109888"/>
        <c:scaling>
          <c:orientation val="minMax"/>
          <c:min val="0"/>
        </c:scaling>
        <c:delete val="0"/>
        <c:axPos val="l"/>
        <c:majorGridlines/>
        <c:numFmt formatCode="0_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9295616"/>
        <c:crosses val="autoZero"/>
        <c:crossBetween val="between"/>
      </c:valAx>
      <c:valAx>
        <c:axId val="189110464"/>
        <c:scaling>
          <c:orientation val="minMax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9293568"/>
        <c:crosses val="max"/>
        <c:crossBetween val="between"/>
      </c:valAx>
      <c:catAx>
        <c:axId val="18929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9110464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% suppression</c:v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2'!$BG$82:$BR$82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2'!$BG$82:$BR$82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2'!$BG$109:$BR$109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 Format 2'!$BG$101:$BR$101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2B9-4A64-B6B2-6BB2722CF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726144"/>
        <c:axId val="189375040"/>
      </c:barChart>
      <c:catAx>
        <c:axId val="190726144"/>
        <c:scaling>
          <c:orientation val="minMax"/>
        </c:scaling>
        <c:delete val="0"/>
        <c:axPos val="t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189375040"/>
        <c:crossesAt val="0"/>
        <c:auto val="1"/>
        <c:lblAlgn val="ctr"/>
        <c:lblOffset val="100"/>
        <c:noMultiLvlLbl val="0"/>
      </c:catAx>
      <c:valAx>
        <c:axId val="189375040"/>
        <c:scaling>
          <c:orientation val="maxMin"/>
          <c:max val="100"/>
          <c:min val="-100"/>
        </c:scaling>
        <c:delete val="0"/>
        <c:axPos val="l"/>
        <c:majorGridlines/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190726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8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nIL2LA</c:v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2'!$BZ$82:$CK$82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2'!$BZ$82:$CK$82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2'!$BZ$81:$CK$81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'Result Format 2'!$BZ$101:$CK$101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839-4B6B-ACE1-E69688316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727680"/>
        <c:axId val="189376768"/>
      </c:barChart>
      <c:catAx>
        <c:axId val="190727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189376768"/>
        <c:crosses val="autoZero"/>
        <c:auto val="1"/>
        <c:lblAlgn val="ctr"/>
        <c:lblOffset val="100"/>
        <c:noMultiLvlLbl val="0"/>
      </c:catAx>
      <c:valAx>
        <c:axId val="189376768"/>
        <c:scaling>
          <c:orientation val="minMax"/>
          <c:min val="0"/>
        </c:scaling>
        <c:delete val="0"/>
        <c:axPos val="l"/>
        <c:majorGridlines/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07276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GAPLA</c:v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2'!$BZ$73:$CK$73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2'!$BZ$73:$CK$73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2'!$BZ$72:$CK$72</c:f>
              <c:numCache>
                <c:formatCode>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'Result Format 2'!$BZ$101:$CK$101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06E-42DB-BE4B-52D758E3004D}"/>
            </c:ext>
          </c:extLst>
        </c:ser>
        <c:ser>
          <c:idx val="1"/>
          <c:order val="1"/>
          <c:tx>
            <c:v>IFNLA</c:v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2'!$BZ$63:$CK$63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2'!$BZ$63:$CK$63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2'!$BZ$62:$CK$62</c:f>
              <c:numCache>
                <c:formatCode>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'Result Format 2'!$BZ$101:$CK$101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06E-42DB-BE4B-52D758E3004D}"/>
            </c:ext>
          </c:extLst>
        </c:ser>
        <c:ser>
          <c:idx val="2"/>
          <c:order val="2"/>
          <c:tx>
            <c:v>IL2LA</c:v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2'!$BZ$53:$CK$53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2'!$BZ$53:$CK$53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2'!$BZ$52:$CK$52</c:f>
              <c:numCache>
                <c:formatCode>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'Result Format 2'!$BZ$101:$CK$101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906E-42DB-BE4B-52D758E30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729216"/>
        <c:axId val="189378496"/>
      </c:barChart>
      <c:lineChart>
        <c:grouping val="standard"/>
        <c:varyColors val="0"/>
        <c:ser>
          <c:idx val="3"/>
          <c:order val="3"/>
          <c:tx>
            <c:v>nIFNLA</c:v>
          </c:tx>
          <c:spPr>
            <a:ln>
              <a:solidFill>
                <a:srgbClr val="FFC000"/>
              </a:solidFill>
            </a:ln>
          </c:spPr>
          <c:marker>
            <c:symbol val="square"/>
            <c:size val="5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'Result Format 2'!$BZ$91:$CK$91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2'!$BZ$91:$CK$91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2'!$BZ$90:$CK$90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'Result Format 2'!$BZ$101:$CK$101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906E-42DB-BE4B-52D758E3004D}"/>
            </c:ext>
          </c:extLst>
        </c:ser>
        <c:ser>
          <c:idx val="4"/>
          <c:order val="4"/>
          <c:tx>
            <c:v>nIL2LA</c:v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'Result Format 2'!$BZ$82:$CK$82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2'!$BZ$82:$CK$82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2'!$BZ$81:$CK$81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'Result Format 2'!$BZ$101:$CK$101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906E-42DB-BE4B-52D758E30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727168"/>
        <c:axId val="189379072"/>
      </c:lineChart>
      <c:catAx>
        <c:axId val="190729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189378496"/>
        <c:crosses val="autoZero"/>
        <c:auto val="1"/>
        <c:lblAlgn val="ctr"/>
        <c:lblOffset val="100"/>
        <c:noMultiLvlLbl val="0"/>
      </c:catAx>
      <c:valAx>
        <c:axId val="189378496"/>
        <c:scaling>
          <c:orientation val="minMax"/>
          <c:min val="0"/>
        </c:scaling>
        <c:delete val="0"/>
        <c:axPos val="l"/>
        <c:majorGridlines/>
        <c:numFmt formatCode="0_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0729216"/>
        <c:crosses val="autoZero"/>
        <c:crossBetween val="between"/>
      </c:valAx>
      <c:valAx>
        <c:axId val="189379072"/>
        <c:scaling>
          <c:orientation val="minMax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0727168"/>
        <c:crosses val="max"/>
        <c:crossBetween val="between"/>
      </c:valAx>
      <c:catAx>
        <c:axId val="190727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937907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% suppression</c:v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2'!$BZ$82:$CK$82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2'!$BZ$82:$CK$82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2'!$BZ$109:$CK$109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'Result Format 2'!$BZ$101:$CK$101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F38-4133-898C-ECD573476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230464"/>
        <c:axId val="189381376"/>
      </c:barChart>
      <c:catAx>
        <c:axId val="191230464"/>
        <c:scaling>
          <c:orientation val="minMax"/>
        </c:scaling>
        <c:delete val="0"/>
        <c:axPos val="t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189381376"/>
        <c:crossesAt val="0"/>
        <c:auto val="1"/>
        <c:lblAlgn val="ctr"/>
        <c:lblOffset val="100"/>
        <c:noMultiLvlLbl val="0"/>
      </c:catAx>
      <c:valAx>
        <c:axId val="189381376"/>
        <c:scaling>
          <c:orientation val="maxMin"/>
          <c:max val="100"/>
          <c:min val="-100"/>
        </c:scaling>
        <c:delete val="0"/>
        <c:axPos val="l"/>
        <c:majorGridlines/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191230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8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nIL2LA</c:v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2'!$CS$82:$DD$82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2'!$CS$82:$DD$82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2'!$CS$81:$DD$81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'Result Format 2'!$CS$101:$DD$101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F86-4828-BBB9-C7655B5B0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231488"/>
        <c:axId val="190997056"/>
      </c:barChart>
      <c:catAx>
        <c:axId val="191231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190997056"/>
        <c:crosses val="autoZero"/>
        <c:auto val="1"/>
        <c:lblAlgn val="ctr"/>
        <c:lblOffset val="100"/>
        <c:noMultiLvlLbl val="0"/>
      </c:catAx>
      <c:valAx>
        <c:axId val="190997056"/>
        <c:scaling>
          <c:orientation val="minMax"/>
          <c:min val="0"/>
        </c:scaling>
        <c:delete val="0"/>
        <c:axPos val="l"/>
        <c:majorGridlines/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12314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GAPLA</c:v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2'!$CS$73:$DD$73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2'!$CS$73:$DD$73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2'!$CS$72:$DD$72</c:f>
              <c:numCache>
                <c:formatCode>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'Result Format 2'!$CS$101:$DD$101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88A-4CF4-ADCD-8E10A79193E5}"/>
            </c:ext>
          </c:extLst>
        </c:ser>
        <c:ser>
          <c:idx val="1"/>
          <c:order val="1"/>
          <c:tx>
            <c:v>IFNLA</c:v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2'!$CS$63:$DD$63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2'!$CS$63:$DD$63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2'!$CS$62:$DD$62</c:f>
              <c:numCache>
                <c:formatCode>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'Result Format 2'!$CS$101:$DD$101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88A-4CF4-ADCD-8E10A79193E5}"/>
            </c:ext>
          </c:extLst>
        </c:ser>
        <c:ser>
          <c:idx val="2"/>
          <c:order val="2"/>
          <c:tx>
            <c:v>IL2LA</c:v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2'!$CS$53:$DD$53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2'!$CS$53:$DD$53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2'!$CS$52:$DD$52</c:f>
              <c:numCache>
                <c:formatCode>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'Result Format 2'!$CS$101:$DD$101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488A-4CF4-ADCD-8E10A7919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232512"/>
        <c:axId val="190999360"/>
      </c:barChart>
      <c:lineChart>
        <c:grouping val="standard"/>
        <c:varyColors val="0"/>
        <c:ser>
          <c:idx val="3"/>
          <c:order val="3"/>
          <c:tx>
            <c:v>nIFNLA</c:v>
          </c:tx>
          <c:spPr>
            <a:ln>
              <a:solidFill>
                <a:srgbClr val="FFC000"/>
              </a:solidFill>
            </a:ln>
          </c:spPr>
          <c:marker>
            <c:symbol val="square"/>
            <c:size val="5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'Result Format 2'!$CS$91:$DD$91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2'!$CS$91:$DD$91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2'!$CS$90:$DD$90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'Result Format 2'!$CS$101:$DD$101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488A-4CF4-ADCD-8E10A79193E5}"/>
            </c:ext>
          </c:extLst>
        </c:ser>
        <c:ser>
          <c:idx val="4"/>
          <c:order val="4"/>
          <c:tx>
            <c:v>nIL2LA</c:v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'Result Format 2'!$CS$82:$DD$82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2'!$CS$82:$DD$82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2'!$CS$81:$DD$81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'Result Format 2'!$CS$101:$DD$101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488A-4CF4-ADCD-8E10A7919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233024"/>
        <c:axId val="190999936"/>
      </c:lineChart>
      <c:catAx>
        <c:axId val="191232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190999360"/>
        <c:crosses val="autoZero"/>
        <c:auto val="1"/>
        <c:lblAlgn val="ctr"/>
        <c:lblOffset val="100"/>
        <c:noMultiLvlLbl val="0"/>
      </c:catAx>
      <c:valAx>
        <c:axId val="190999360"/>
        <c:scaling>
          <c:orientation val="minMax"/>
          <c:min val="0"/>
        </c:scaling>
        <c:delete val="0"/>
        <c:axPos val="l"/>
        <c:majorGridlines/>
        <c:numFmt formatCode="0_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1232512"/>
        <c:crosses val="autoZero"/>
        <c:crossBetween val="between"/>
      </c:valAx>
      <c:valAx>
        <c:axId val="190999936"/>
        <c:scaling>
          <c:orientation val="minMax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1233024"/>
        <c:crosses val="max"/>
        <c:crossBetween val="between"/>
      </c:valAx>
      <c:catAx>
        <c:axId val="191233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0999936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% suppression</c:v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2'!$CS$82:$DD$82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2'!$CS$82:$DD$82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2'!$CS$109:$DD$109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'Result Format 2'!$CS$101:$DD$101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5D1-452C-A6B3-C5220C253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299584"/>
        <c:axId val="191002240"/>
      </c:barChart>
      <c:catAx>
        <c:axId val="191299584"/>
        <c:scaling>
          <c:orientation val="minMax"/>
        </c:scaling>
        <c:delete val="0"/>
        <c:axPos val="t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191002240"/>
        <c:crossesAt val="0"/>
        <c:auto val="1"/>
        <c:lblAlgn val="ctr"/>
        <c:lblOffset val="100"/>
        <c:noMultiLvlLbl val="0"/>
      </c:catAx>
      <c:valAx>
        <c:axId val="191002240"/>
        <c:scaling>
          <c:orientation val="maxMin"/>
          <c:max val="100"/>
          <c:min val="-100"/>
        </c:scaling>
        <c:delete val="0"/>
        <c:axPos val="l"/>
        <c:majorGridlines/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191299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Inh-GAPLA</c:v>
          </c:tx>
          <c:spPr>
            <a:ln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'Result Format 2'!$C$74:$M$74</c:f>
              <c:numCache>
                <c:formatCode>0.00_ 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 Format 2'!$B$101:$M$101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70F-4B80-9D2C-923EA49195F1}"/>
            </c:ext>
          </c:extLst>
        </c:ser>
        <c:ser>
          <c:idx val="1"/>
          <c:order val="1"/>
          <c:tx>
            <c:v>0.05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'Result Format 2'!$C$103:$M$103</c:f>
              <c:numCache>
                <c:formatCode>0.00_ </c:formatCode>
                <c:ptCount val="11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 Format 2'!$B$101:$M$101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70F-4B80-9D2C-923EA4919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301120"/>
        <c:axId val="191003392"/>
      </c:lineChart>
      <c:catAx>
        <c:axId val="191301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191003392"/>
        <c:crosses val="autoZero"/>
        <c:auto val="1"/>
        <c:lblAlgn val="ctr"/>
        <c:lblOffset val="100"/>
        <c:noMultiLvlLbl val="0"/>
      </c:catAx>
      <c:valAx>
        <c:axId val="191003392"/>
        <c:scaling>
          <c:orientation val="minMax"/>
          <c:max val="1.2"/>
          <c:min val="0"/>
        </c:scaling>
        <c:delete val="0"/>
        <c:axPos val="l"/>
        <c:majorGridlines/>
        <c:numFmt formatCode="0.0_ 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1913011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Inh-GAPLA</c:v>
          </c:tx>
          <c:spPr>
            <a:ln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C74A-4B3B-BBB4-3E5974715D83}"/>
              </c:ext>
            </c:extLst>
          </c:dPt>
          <c:val>
            <c:numRef>
              <c:f>'Result Format 2'!$V$74:$AF$74</c:f>
              <c:numCache>
                <c:formatCode>0.00_ 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 Format 2'!$U$101:$AF$101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74A-4B3B-BBB4-3E5974715D83}"/>
            </c:ext>
          </c:extLst>
        </c:ser>
        <c:ser>
          <c:idx val="1"/>
          <c:order val="1"/>
          <c:tx>
            <c:v>0.05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'Result Format 2'!$C$103:$M$103</c:f>
              <c:numCache>
                <c:formatCode>0.00_ </c:formatCode>
                <c:ptCount val="11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 Format 2'!$U$101:$AF$101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74A-4B3B-BBB4-3E5974715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302144"/>
        <c:axId val="191275584"/>
      </c:lineChart>
      <c:catAx>
        <c:axId val="191302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191275584"/>
        <c:crosses val="autoZero"/>
        <c:auto val="1"/>
        <c:lblAlgn val="ctr"/>
        <c:lblOffset val="100"/>
        <c:noMultiLvlLbl val="0"/>
      </c:catAx>
      <c:valAx>
        <c:axId val="191275584"/>
        <c:scaling>
          <c:orientation val="minMax"/>
          <c:max val="1.2"/>
          <c:min val="0"/>
        </c:scaling>
        <c:delete val="0"/>
        <c:axPos val="l"/>
        <c:majorGridlines/>
        <c:numFmt formatCode="0.0_ 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1913021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Inh-GAPLA</c:v>
          </c:tx>
          <c:spPr>
            <a:ln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'Result Format 2'!$AO$74:$AY$74</c:f>
              <c:numCache>
                <c:formatCode>0.00_ 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 Format 2'!$AN$101:$AY$101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537-4F9D-A622-69CE0DA421D0}"/>
            </c:ext>
          </c:extLst>
        </c:ser>
        <c:ser>
          <c:idx val="1"/>
          <c:order val="1"/>
          <c:tx>
            <c:v>0.05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'Result Format 2'!$C$103:$M$103</c:f>
              <c:numCache>
                <c:formatCode>0.00_ </c:formatCode>
                <c:ptCount val="11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 Format 2'!$AN$101:$AY$101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537-4F9D-A622-69CE0DA42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303168"/>
        <c:axId val="191277312"/>
      </c:lineChart>
      <c:catAx>
        <c:axId val="19130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191277312"/>
        <c:crosses val="autoZero"/>
        <c:auto val="1"/>
        <c:lblAlgn val="ctr"/>
        <c:lblOffset val="100"/>
        <c:noMultiLvlLbl val="0"/>
      </c:catAx>
      <c:valAx>
        <c:axId val="191277312"/>
        <c:scaling>
          <c:orientation val="minMax"/>
          <c:max val="1.2"/>
          <c:min val="0"/>
        </c:scaling>
        <c:delete val="0"/>
        <c:axPos val="l"/>
        <c:majorGridlines/>
        <c:numFmt formatCode="0.0_ 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1913031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Inh-GAPLA</c:v>
          </c:tx>
          <c:spPr>
            <a:ln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'Result Format 2'!$BH$74:$BR$74</c:f>
              <c:numCache>
                <c:formatCode>0.00_ 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 Format 2'!$BG$101:$BR$101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602-4D89-94EA-F02670C02065}"/>
            </c:ext>
          </c:extLst>
        </c:ser>
        <c:ser>
          <c:idx val="1"/>
          <c:order val="1"/>
          <c:tx>
            <c:v>0.05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'Result Format 2'!$C$103:$M$103</c:f>
              <c:numCache>
                <c:formatCode>0.00_ </c:formatCode>
                <c:ptCount val="11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 Format 2'!$BG$101:$BR$101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602-4D89-94EA-F02670C02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443456"/>
        <c:axId val="191279040"/>
      </c:lineChart>
      <c:catAx>
        <c:axId val="191443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191279040"/>
        <c:crosses val="autoZero"/>
        <c:auto val="1"/>
        <c:lblAlgn val="ctr"/>
        <c:lblOffset val="100"/>
        <c:noMultiLvlLbl val="0"/>
      </c:catAx>
      <c:valAx>
        <c:axId val="191279040"/>
        <c:scaling>
          <c:orientation val="minMax"/>
          <c:max val="1.2"/>
          <c:min val="0"/>
        </c:scaling>
        <c:delete val="0"/>
        <c:axPos val="l"/>
        <c:majorGridlines/>
        <c:numFmt formatCode="0.0_ 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1914434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Inh-GAPLA</c:v>
          </c:tx>
          <c:spPr>
            <a:ln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'Result Format 2'!$CA$74:$CK$74</c:f>
              <c:numCache>
                <c:formatCode>0.00_ 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'Result Format 2'!$BZ$101:$CK$101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E7A-4A52-A527-F9A4B9A1B8E6}"/>
            </c:ext>
          </c:extLst>
        </c:ser>
        <c:ser>
          <c:idx val="1"/>
          <c:order val="1"/>
          <c:tx>
            <c:v>0.05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'Result Format 2'!$C$103:$M$103</c:f>
              <c:numCache>
                <c:formatCode>0.00_ </c:formatCode>
                <c:ptCount val="11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'Result Format 2'!$BZ$101:$CK$101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E7A-4A52-A527-F9A4B9A1B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444992"/>
        <c:axId val="191280768"/>
      </c:lineChart>
      <c:catAx>
        <c:axId val="191444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191280768"/>
        <c:crosses val="autoZero"/>
        <c:auto val="1"/>
        <c:lblAlgn val="ctr"/>
        <c:lblOffset val="100"/>
        <c:noMultiLvlLbl val="0"/>
      </c:catAx>
      <c:valAx>
        <c:axId val="191280768"/>
        <c:scaling>
          <c:orientation val="minMax"/>
          <c:max val="1.2"/>
          <c:min val="0"/>
        </c:scaling>
        <c:delete val="0"/>
        <c:axPos val="l"/>
        <c:majorGridlines/>
        <c:numFmt formatCode="0.0_ 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1914449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Inh-GAPLA</c:v>
          </c:tx>
          <c:spPr>
            <a:ln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'Result Format 2'!$CT$74:$DD$74</c:f>
              <c:numCache>
                <c:formatCode>0.00_ 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'Result Format 2'!$CS$101:$DD$101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31A-488C-933E-F131326901B7}"/>
            </c:ext>
          </c:extLst>
        </c:ser>
        <c:ser>
          <c:idx val="1"/>
          <c:order val="1"/>
          <c:tx>
            <c:v>0.05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'Result Format 2'!$C$103:$M$103</c:f>
              <c:numCache>
                <c:formatCode>0.00_ </c:formatCode>
                <c:ptCount val="11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'Result Format 2'!$CS$101:$DD$101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31A-488C-933E-F13132690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516672"/>
        <c:axId val="191282496"/>
      </c:lineChart>
      <c:catAx>
        <c:axId val="191516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191282496"/>
        <c:crosses val="autoZero"/>
        <c:auto val="1"/>
        <c:lblAlgn val="ctr"/>
        <c:lblOffset val="100"/>
        <c:noMultiLvlLbl val="0"/>
      </c:catAx>
      <c:valAx>
        <c:axId val="191282496"/>
        <c:scaling>
          <c:orientation val="minMax"/>
          <c:max val="1.2"/>
          <c:min val="0"/>
        </c:scaling>
        <c:delete val="0"/>
        <c:axPos val="l"/>
        <c:majorGridlines/>
        <c:numFmt formatCode="0.0_ 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1915166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altLang="ja-JP">
                <a:latin typeface="Arial" panose="020B0604020202020204" pitchFamily="34" charset="0"/>
                <a:cs typeface="Arial" panose="020B0604020202020204" pitchFamily="34" charset="0"/>
              </a:rPr>
              <a:t>%suppression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solidFill>
                <a:schemeClr val="tx2">
                  <a:lumMod val="50000"/>
                </a:schemeClr>
              </a:solidFill>
            </a:ln>
          </c:spPr>
          <c:marker>
            <c:symbol val="diamond"/>
            <c:size val="9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cat>
            <c:numRef>
              <c:f>'%supp.graphsummary'!$A$33:$A$43</c:f>
              <c:numCache>
                <c:formatCode>0.000_ </c:formatCode>
                <c:ptCount val="11"/>
                <c:pt idx="0" formatCode="General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cat>
          <c:val>
            <c:numRef>
              <c:f>'%supp.graphsummary'!$B$33:$B$43</c:f>
              <c:numCache>
                <c:formatCode>0.000_ </c:formatCode>
                <c:ptCount val="11"/>
                <c:pt idx="0" formatCode="General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5D-47D9-9CC3-6D37370F2B29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dash"/>
            <c:size val="10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cat>
            <c:numRef>
              <c:f>'%supp.graphsummary'!$A$33:$A$43</c:f>
              <c:numCache>
                <c:formatCode>0.000_ </c:formatCode>
                <c:ptCount val="11"/>
                <c:pt idx="0" formatCode="General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cat>
          <c:val>
            <c:numRef>
              <c:f>'%supp.graphsummary'!$C$33:$C$43</c:f>
              <c:numCache>
                <c:formatCode>0.000_ </c:formatCode>
                <c:ptCount val="11"/>
                <c:pt idx="0" formatCode="General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5D-47D9-9CC3-6D37370F2B29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dash"/>
            <c:size val="10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cat>
            <c:numRef>
              <c:f>'%supp.graphsummary'!$A$33:$A$43</c:f>
              <c:numCache>
                <c:formatCode>0.000_ </c:formatCode>
                <c:ptCount val="11"/>
                <c:pt idx="0" formatCode="General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cat>
          <c:val>
            <c:numRef>
              <c:f>'%supp.graphsummary'!$D$33:$D$43</c:f>
              <c:numCache>
                <c:formatCode>0.000_ </c:formatCode>
                <c:ptCount val="11"/>
                <c:pt idx="0" formatCode="General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5D-47D9-9CC3-6D37370F2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tx2">
                  <a:lumMod val="75000"/>
                </a:schemeClr>
              </a:solidFill>
            </a:ln>
          </c:spPr>
        </c:hiLowLines>
        <c:axId val="191519232"/>
        <c:axId val="191571072"/>
      </c:stockChart>
      <c:catAx>
        <c:axId val="191519232"/>
        <c:scaling>
          <c:orientation val="minMax"/>
        </c:scaling>
        <c:delete val="0"/>
        <c:axPos val="b"/>
        <c:numFmt formatCode="0.00_ " sourceLinked="0"/>
        <c:majorTickMark val="none"/>
        <c:minorTickMark val="none"/>
        <c:tickLblPos val="nextTo"/>
        <c:spPr>
          <a:ln w="44450">
            <a:solidFill>
              <a:srgbClr val="FF0000"/>
            </a:solidFill>
          </a:ln>
        </c:spPr>
        <c:crossAx val="191571072"/>
        <c:crosses val="autoZero"/>
        <c:auto val="1"/>
        <c:lblAlgn val="ctr"/>
        <c:lblOffset val="100"/>
        <c:noMultiLvlLbl val="0"/>
      </c:catAx>
      <c:valAx>
        <c:axId val="191571072"/>
        <c:scaling>
          <c:orientation val="minMax"/>
          <c:max val="100"/>
          <c:min val="-10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91519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altLang="ja-JP">
                <a:latin typeface="Arial" panose="020B0604020202020204" pitchFamily="34" charset="0"/>
                <a:cs typeface="Arial" panose="020B0604020202020204" pitchFamily="34" charset="0"/>
              </a:rPr>
              <a:t>%suppression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solidFill>
                <a:schemeClr val="tx2">
                  <a:lumMod val="50000"/>
                </a:schemeClr>
              </a:solidFill>
            </a:ln>
          </c:spPr>
          <c:marker>
            <c:symbol val="diamond"/>
            <c:size val="9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cat>
            <c:numRef>
              <c:f>'%supp.graphsummary'!$H$33:$H$43</c:f>
              <c:numCache>
                <c:formatCode>0.000_ </c:formatCode>
                <c:ptCount val="11"/>
                <c:pt idx="0" formatCode="General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cat>
          <c:val>
            <c:numRef>
              <c:f>'%supp.graphsummary'!$I$33:$I$43</c:f>
              <c:numCache>
                <c:formatCode>0.000_ </c:formatCode>
                <c:ptCount val="11"/>
                <c:pt idx="0" formatCode="General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89-4F6C-ADF4-8EC8C6810B6B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dash"/>
            <c:size val="10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cat>
            <c:numRef>
              <c:f>'%supp.graphsummary'!$H$33:$H$43</c:f>
              <c:numCache>
                <c:formatCode>0.000_ </c:formatCode>
                <c:ptCount val="11"/>
                <c:pt idx="0" formatCode="General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cat>
          <c:val>
            <c:numRef>
              <c:f>'%supp.graphsummary'!$J$33:$J$43</c:f>
              <c:numCache>
                <c:formatCode>0.000_ </c:formatCode>
                <c:ptCount val="11"/>
                <c:pt idx="0" formatCode="General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89-4F6C-ADF4-8EC8C6810B6B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dash"/>
            <c:size val="10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cat>
            <c:numRef>
              <c:f>'%supp.graphsummary'!$H$33:$H$43</c:f>
              <c:numCache>
                <c:formatCode>0.000_ </c:formatCode>
                <c:ptCount val="11"/>
                <c:pt idx="0" formatCode="General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cat>
          <c:val>
            <c:numRef>
              <c:f>'%supp.graphsummary'!$K$33:$K$43</c:f>
              <c:numCache>
                <c:formatCode>0.000_ </c:formatCode>
                <c:ptCount val="11"/>
                <c:pt idx="0" formatCode="General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89-4F6C-ADF4-8EC8C6810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tx2">
                  <a:lumMod val="75000"/>
                </a:schemeClr>
              </a:solidFill>
            </a:ln>
          </c:spPr>
        </c:hiLowLines>
        <c:axId val="168284160"/>
        <c:axId val="191573376"/>
      </c:stockChart>
      <c:catAx>
        <c:axId val="16828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44450">
            <a:solidFill>
              <a:srgbClr val="FF0000"/>
            </a:solidFill>
          </a:ln>
        </c:spPr>
        <c:crossAx val="191573376"/>
        <c:crosses val="autoZero"/>
        <c:auto val="1"/>
        <c:lblAlgn val="ctr"/>
        <c:lblOffset val="100"/>
        <c:noMultiLvlLbl val="0"/>
      </c:catAx>
      <c:valAx>
        <c:axId val="191573376"/>
        <c:scaling>
          <c:orientation val="minMax"/>
          <c:max val="100"/>
          <c:min val="-10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68284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altLang="ja-JP">
                <a:latin typeface="Arial" panose="020B0604020202020204" pitchFamily="34" charset="0"/>
                <a:cs typeface="Arial" panose="020B0604020202020204" pitchFamily="34" charset="0"/>
              </a:rPr>
              <a:t>%suppression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solidFill>
                <a:schemeClr val="tx2">
                  <a:lumMod val="50000"/>
                </a:schemeClr>
              </a:solidFill>
            </a:ln>
          </c:spPr>
          <c:marker>
            <c:symbol val="diamond"/>
            <c:size val="9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cat>
            <c:numRef>
              <c:f>'%supp.graphsummary'!$O$33:$O$43</c:f>
              <c:numCache>
                <c:formatCode>0.000_ </c:formatCode>
                <c:ptCount val="11"/>
                <c:pt idx="0" formatCode="General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cat>
          <c:val>
            <c:numRef>
              <c:f>'%supp.graphsummary'!$P$33:$P$43</c:f>
              <c:numCache>
                <c:formatCode>0.000_ </c:formatCode>
                <c:ptCount val="11"/>
                <c:pt idx="0" formatCode="General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A8-47F7-AE47-2346D502F620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dash"/>
            <c:size val="10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cat>
            <c:numRef>
              <c:f>'%supp.graphsummary'!$O$33:$O$43</c:f>
              <c:numCache>
                <c:formatCode>0.000_ </c:formatCode>
                <c:ptCount val="11"/>
                <c:pt idx="0" formatCode="General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cat>
          <c:val>
            <c:numRef>
              <c:f>'%supp.graphsummary'!$Q$33:$Q$43</c:f>
              <c:numCache>
                <c:formatCode>0.000_ </c:formatCode>
                <c:ptCount val="11"/>
                <c:pt idx="0" formatCode="General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A8-47F7-AE47-2346D502F620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dash"/>
            <c:size val="10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cat>
            <c:numRef>
              <c:f>'%supp.graphsummary'!$O$33:$O$43</c:f>
              <c:numCache>
                <c:formatCode>0.000_ </c:formatCode>
                <c:ptCount val="11"/>
                <c:pt idx="0" formatCode="General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cat>
          <c:val>
            <c:numRef>
              <c:f>'%supp.graphsummary'!$R$33:$R$43</c:f>
              <c:numCache>
                <c:formatCode>0.000_ </c:formatCode>
                <c:ptCount val="11"/>
                <c:pt idx="0" formatCode="General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A8-47F7-AE47-2346D502F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tx2">
                  <a:lumMod val="75000"/>
                </a:schemeClr>
              </a:solidFill>
            </a:ln>
          </c:spPr>
        </c:hiLowLines>
        <c:axId val="168285696"/>
        <c:axId val="191575680"/>
      </c:stockChart>
      <c:catAx>
        <c:axId val="1682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44450">
            <a:solidFill>
              <a:srgbClr val="FF0000"/>
            </a:solidFill>
          </a:ln>
        </c:spPr>
        <c:crossAx val="191575680"/>
        <c:crosses val="autoZero"/>
        <c:auto val="1"/>
        <c:lblAlgn val="ctr"/>
        <c:lblOffset val="100"/>
        <c:noMultiLvlLbl val="0"/>
      </c:catAx>
      <c:valAx>
        <c:axId val="191575680"/>
        <c:scaling>
          <c:orientation val="minMax"/>
          <c:max val="100"/>
          <c:min val="-10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68285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GAPLA</c:v>
          </c:tx>
          <c:spPr>
            <a:solidFill>
              <a:srgbClr val="FF0000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Control!$B$73:$F$73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Control!$B$73:$F$73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</c:errBars>
          <c:cat>
            <c:strRef>
              <c:f>Control!$B$51:$F$51</c:f>
              <c:strCache>
                <c:ptCount val="4"/>
                <c:pt idx="0">
                  <c:v>cont</c:v>
                </c:pt>
                <c:pt idx="1">
                  <c:v>DMSO</c:v>
                </c:pt>
                <c:pt idx="2">
                  <c:v>DEX 100 ug/mL</c:v>
                </c:pt>
                <c:pt idx="3">
                  <c:v>CyA 100 ng/mL</c:v>
                </c:pt>
              </c:strCache>
            </c:strRef>
          </c:cat>
          <c:val>
            <c:numRef>
              <c:f>Control!$B$72:$E$72</c:f>
              <c:numCache>
                <c:formatCode>0_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BC-49C6-A697-6E7AB7DE0CCF}"/>
            </c:ext>
          </c:extLst>
        </c:ser>
        <c:ser>
          <c:idx val="2"/>
          <c:order val="1"/>
          <c:tx>
            <c:v>IFNLA</c:v>
          </c:tx>
          <c:spPr>
            <a:solidFill>
              <a:srgbClr val="FFC000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Control!$B$63:$F$63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Control!$B$63:$F$63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</c:errBars>
          <c:cat>
            <c:strRef>
              <c:f>Control!$B$51:$F$51</c:f>
              <c:strCache>
                <c:ptCount val="4"/>
                <c:pt idx="0">
                  <c:v>cont</c:v>
                </c:pt>
                <c:pt idx="1">
                  <c:v>DMSO</c:v>
                </c:pt>
                <c:pt idx="2">
                  <c:v>DEX 100 ug/mL</c:v>
                </c:pt>
                <c:pt idx="3">
                  <c:v>CyA 100 ng/mL</c:v>
                </c:pt>
              </c:strCache>
            </c:strRef>
          </c:cat>
          <c:val>
            <c:numRef>
              <c:f>Control!$B$62:$E$62</c:f>
              <c:numCache>
                <c:formatCode>0_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BC-49C6-A697-6E7AB7DE0CCF}"/>
            </c:ext>
          </c:extLst>
        </c:ser>
        <c:ser>
          <c:idx val="0"/>
          <c:order val="2"/>
          <c:tx>
            <c:v>IL２LA</c:v>
          </c:tx>
          <c:spPr>
            <a:solidFill>
              <a:srgbClr val="00B050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Control!$B$53:$F$53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Control!$B$53:$F$53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</c:errBars>
          <c:cat>
            <c:strRef>
              <c:f>Control!$B$51:$F$51</c:f>
              <c:strCache>
                <c:ptCount val="4"/>
                <c:pt idx="0">
                  <c:v>cont</c:v>
                </c:pt>
                <c:pt idx="1">
                  <c:v>DMSO</c:v>
                </c:pt>
                <c:pt idx="2">
                  <c:v>DEX 100 ug/mL</c:v>
                </c:pt>
                <c:pt idx="3">
                  <c:v>CyA 100 ng/mL</c:v>
                </c:pt>
              </c:strCache>
            </c:strRef>
          </c:cat>
          <c:val>
            <c:numRef>
              <c:f>Control!$B$52:$E$52</c:f>
              <c:numCache>
                <c:formatCode>0_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BC-49C6-A697-6E7AB7DE0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286208"/>
        <c:axId val="191576832"/>
      </c:barChart>
      <c:lineChart>
        <c:grouping val="standard"/>
        <c:varyColors val="0"/>
        <c:ser>
          <c:idx val="3"/>
          <c:order val="3"/>
          <c:tx>
            <c:v>nIL2LA</c:v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Pt>
            <c:idx val="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F5BC-49C6-A697-6E7AB7DE0CCF}"/>
              </c:ext>
            </c:extLst>
          </c:dPt>
          <c:dPt>
            <c:idx val="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F5BC-49C6-A697-6E7AB7DE0CCF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Control!$B$82:$F$82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Control!$B$82:$F$82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</c:errBars>
          <c:cat>
            <c:strRef>
              <c:f>Control!$B$51:$F$51</c:f>
              <c:strCache>
                <c:ptCount val="4"/>
                <c:pt idx="0">
                  <c:v>cont</c:v>
                </c:pt>
                <c:pt idx="1">
                  <c:v>DMSO</c:v>
                </c:pt>
                <c:pt idx="2">
                  <c:v>DEX 100 ug/mL</c:v>
                </c:pt>
                <c:pt idx="3">
                  <c:v>CyA 100 ng/mL</c:v>
                </c:pt>
              </c:strCache>
            </c:strRef>
          </c:cat>
          <c:val>
            <c:numRef>
              <c:f>Control!$B$81:$E$81</c:f>
              <c:numCache>
                <c:formatCode>0.00_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5BC-49C6-A697-6E7AB7DE0CCF}"/>
            </c:ext>
          </c:extLst>
        </c:ser>
        <c:ser>
          <c:idx val="4"/>
          <c:order val="4"/>
          <c:tx>
            <c:v>nIFNLA</c:v>
          </c:tx>
          <c:spPr>
            <a:ln>
              <a:solidFill>
                <a:srgbClr val="FFC000"/>
              </a:solidFill>
            </a:ln>
          </c:spPr>
          <c:marker>
            <c:symbol val="square"/>
            <c:size val="5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Pt>
            <c:idx val="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F5BC-49C6-A697-6E7AB7DE0CCF}"/>
              </c:ext>
            </c:extLst>
          </c:dPt>
          <c:dPt>
            <c:idx val="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F5BC-49C6-A697-6E7AB7DE0CCF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Control!$B$91:$F$91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Control!$B$91:$F$91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</c:errBars>
          <c:cat>
            <c:strRef>
              <c:f>Control!$B$51:$F$51</c:f>
              <c:strCache>
                <c:ptCount val="4"/>
                <c:pt idx="0">
                  <c:v>cont</c:v>
                </c:pt>
                <c:pt idx="1">
                  <c:v>DMSO</c:v>
                </c:pt>
                <c:pt idx="2">
                  <c:v>DEX 100 ug/mL</c:v>
                </c:pt>
                <c:pt idx="3">
                  <c:v>CyA 100 ng/mL</c:v>
                </c:pt>
              </c:strCache>
            </c:strRef>
          </c:cat>
          <c:val>
            <c:numRef>
              <c:f>Control!$B$90:$E$90</c:f>
              <c:numCache>
                <c:formatCode>0.00_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5BC-49C6-A697-6E7AB7DE0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263680"/>
        <c:axId val="168337984"/>
      </c:lineChart>
      <c:catAx>
        <c:axId val="16828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191576832"/>
        <c:crosses val="autoZero"/>
        <c:auto val="1"/>
        <c:lblAlgn val="ctr"/>
        <c:lblOffset val="100"/>
        <c:noMultiLvlLbl val="0"/>
      </c:catAx>
      <c:valAx>
        <c:axId val="191576832"/>
        <c:scaling>
          <c:orientation val="minMax"/>
          <c:max val="1000000"/>
          <c:min val="0"/>
        </c:scaling>
        <c:delete val="0"/>
        <c:axPos val="l"/>
        <c:majorGridlines/>
        <c:numFmt formatCode="0_ " sourceLinked="1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ja-JP"/>
          </a:p>
        </c:txPr>
        <c:crossAx val="168286208"/>
        <c:crosses val="autoZero"/>
        <c:crossBetween val="between"/>
      </c:valAx>
      <c:valAx>
        <c:axId val="168337984"/>
        <c:scaling>
          <c:orientation val="minMax"/>
          <c:max val="3.5"/>
          <c:min val="0"/>
        </c:scaling>
        <c:delete val="0"/>
        <c:axPos val="r"/>
        <c:numFmt formatCode="0.00_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2263680"/>
        <c:crosses val="max"/>
        <c:crossBetween val="between"/>
      </c:valAx>
      <c:catAx>
        <c:axId val="19226368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68337984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txPr>
        <a:bodyPr/>
        <a:lstStyle/>
        <a:p>
          <a:pPr>
            <a:defRPr sz="3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705129</xdr:colOff>
      <xdr:row>21</xdr:row>
      <xdr:rowOff>135834</xdr:rowOff>
    </xdr:from>
    <xdr:to>
      <xdr:col>18</xdr:col>
      <xdr:colOff>685800</xdr:colOff>
      <xdr:row>30</xdr:row>
      <xdr:rowOff>58301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705129</xdr:colOff>
      <xdr:row>5</xdr:row>
      <xdr:rowOff>8836</xdr:rowOff>
    </xdr:from>
    <xdr:to>
      <xdr:col>18</xdr:col>
      <xdr:colOff>602354</xdr:colOff>
      <xdr:row>13</xdr:row>
      <xdr:rowOff>8281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844829</xdr:colOff>
      <xdr:row>46</xdr:row>
      <xdr:rowOff>148534</xdr:rowOff>
    </xdr:from>
    <xdr:to>
      <xdr:col>18</xdr:col>
      <xdr:colOff>736600</xdr:colOff>
      <xdr:row>55</xdr:row>
      <xdr:rowOff>109101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705129</xdr:colOff>
      <xdr:row>21</xdr:row>
      <xdr:rowOff>135834</xdr:rowOff>
    </xdr:from>
    <xdr:to>
      <xdr:col>37</xdr:col>
      <xdr:colOff>596900</xdr:colOff>
      <xdr:row>30</xdr:row>
      <xdr:rowOff>58301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705129</xdr:colOff>
      <xdr:row>5</xdr:row>
      <xdr:rowOff>8836</xdr:rowOff>
    </xdr:from>
    <xdr:to>
      <xdr:col>37</xdr:col>
      <xdr:colOff>602354</xdr:colOff>
      <xdr:row>13</xdr:row>
      <xdr:rowOff>8281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844829</xdr:colOff>
      <xdr:row>46</xdr:row>
      <xdr:rowOff>148534</xdr:rowOff>
    </xdr:from>
    <xdr:to>
      <xdr:col>37</xdr:col>
      <xdr:colOff>711200</xdr:colOff>
      <xdr:row>55</xdr:row>
      <xdr:rowOff>109101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51</xdr:col>
      <xdr:colOff>705129</xdr:colOff>
      <xdr:row>21</xdr:row>
      <xdr:rowOff>135834</xdr:rowOff>
    </xdr:from>
    <xdr:to>
      <xdr:col>56</xdr:col>
      <xdr:colOff>609600</xdr:colOff>
      <xdr:row>30</xdr:row>
      <xdr:rowOff>58301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51</xdr:col>
      <xdr:colOff>705129</xdr:colOff>
      <xdr:row>5</xdr:row>
      <xdr:rowOff>8836</xdr:rowOff>
    </xdr:from>
    <xdr:to>
      <xdr:col>56</xdr:col>
      <xdr:colOff>602354</xdr:colOff>
      <xdr:row>13</xdr:row>
      <xdr:rowOff>8281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51</xdr:col>
      <xdr:colOff>844829</xdr:colOff>
      <xdr:row>46</xdr:row>
      <xdr:rowOff>148534</xdr:rowOff>
    </xdr:from>
    <xdr:to>
      <xdr:col>56</xdr:col>
      <xdr:colOff>622300</xdr:colOff>
      <xdr:row>55</xdr:row>
      <xdr:rowOff>109101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70</xdr:col>
      <xdr:colOff>705129</xdr:colOff>
      <xdr:row>21</xdr:row>
      <xdr:rowOff>135834</xdr:rowOff>
    </xdr:from>
    <xdr:to>
      <xdr:col>75</xdr:col>
      <xdr:colOff>635000</xdr:colOff>
      <xdr:row>30</xdr:row>
      <xdr:rowOff>58301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70</xdr:col>
      <xdr:colOff>705129</xdr:colOff>
      <xdr:row>5</xdr:row>
      <xdr:rowOff>8836</xdr:rowOff>
    </xdr:from>
    <xdr:to>
      <xdr:col>75</xdr:col>
      <xdr:colOff>602354</xdr:colOff>
      <xdr:row>13</xdr:row>
      <xdr:rowOff>8281</xdr:rowOff>
    </xdr:to>
    <xdr:graphicFrame macro="">
      <xdr:nvGraphicFramePr>
        <xdr:cNvPr id="36" name="グラフ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70</xdr:col>
      <xdr:colOff>844829</xdr:colOff>
      <xdr:row>46</xdr:row>
      <xdr:rowOff>148534</xdr:rowOff>
    </xdr:from>
    <xdr:to>
      <xdr:col>75</xdr:col>
      <xdr:colOff>609600</xdr:colOff>
      <xdr:row>55</xdr:row>
      <xdr:rowOff>109101</xdr:rowOff>
    </xdr:to>
    <xdr:graphicFrame macro="">
      <xdr:nvGraphicFramePr>
        <xdr:cNvPr id="38" name="グラフ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705129</xdr:colOff>
      <xdr:row>21</xdr:row>
      <xdr:rowOff>135834</xdr:rowOff>
    </xdr:from>
    <xdr:to>
      <xdr:col>94</xdr:col>
      <xdr:colOff>584200</xdr:colOff>
      <xdr:row>30</xdr:row>
      <xdr:rowOff>58301</xdr:rowOff>
    </xdr:to>
    <xdr:graphicFrame macro="">
      <xdr:nvGraphicFramePr>
        <xdr:cNvPr id="42" name="グラフ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89</xdr:col>
      <xdr:colOff>705129</xdr:colOff>
      <xdr:row>5</xdr:row>
      <xdr:rowOff>8836</xdr:rowOff>
    </xdr:from>
    <xdr:to>
      <xdr:col>94</xdr:col>
      <xdr:colOff>602354</xdr:colOff>
      <xdr:row>13</xdr:row>
      <xdr:rowOff>8281</xdr:rowOff>
    </xdr:to>
    <xdr:graphicFrame macro="">
      <xdr:nvGraphicFramePr>
        <xdr:cNvPr id="46" name="グラフ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89</xdr:col>
      <xdr:colOff>844829</xdr:colOff>
      <xdr:row>46</xdr:row>
      <xdr:rowOff>148534</xdr:rowOff>
    </xdr:from>
    <xdr:to>
      <xdr:col>94</xdr:col>
      <xdr:colOff>571500</xdr:colOff>
      <xdr:row>55</xdr:row>
      <xdr:rowOff>109101</xdr:rowOff>
    </xdr:to>
    <xdr:graphicFrame macro="">
      <xdr:nvGraphicFramePr>
        <xdr:cNvPr id="48" name="グラフ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108</xdr:col>
      <xdr:colOff>705129</xdr:colOff>
      <xdr:row>21</xdr:row>
      <xdr:rowOff>135834</xdr:rowOff>
    </xdr:from>
    <xdr:to>
      <xdr:col>113</xdr:col>
      <xdr:colOff>609600</xdr:colOff>
      <xdr:row>30</xdr:row>
      <xdr:rowOff>58301</xdr:rowOff>
    </xdr:to>
    <xdr:graphicFrame macro="">
      <xdr:nvGraphicFramePr>
        <xdr:cNvPr id="52" name="グラフ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108</xdr:col>
      <xdr:colOff>705129</xdr:colOff>
      <xdr:row>5</xdr:row>
      <xdr:rowOff>8836</xdr:rowOff>
    </xdr:from>
    <xdr:to>
      <xdr:col>113</xdr:col>
      <xdr:colOff>602354</xdr:colOff>
      <xdr:row>13</xdr:row>
      <xdr:rowOff>8281</xdr:rowOff>
    </xdr:to>
    <xdr:graphicFrame macro="">
      <xdr:nvGraphicFramePr>
        <xdr:cNvPr id="56" name="グラフ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108</xdr:col>
      <xdr:colOff>844829</xdr:colOff>
      <xdr:row>46</xdr:row>
      <xdr:rowOff>148534</xdr:rowOff>
    </xdr:from>
    <xdr:to>
      <xdr:col>113</xdr:col>
      <xdr:colOff>622300</xdr:colOff>
      <xdr:row>55</xdr:row>
      <xdr:rowOff>109101</xdr:rowOff>
    </xdr:to>
    <xdr:graphicFrame macro="">
      <xdr:nvGraphicFramePr>
        <xdr:cNvPr id="58" name="グラフ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13</xdr:col>
      <xdr:colOff>832129</xdr:colOff>
      <xdr:row>66</xdr:row>
      <xdr:rowOff>72334</xdr:rowOff>
    </xdr:from>
    <xdr:to>
      <xdr:col>18</xdr:col>
      <xdr:colOff>812800</xdr:colOff>
      <xdr:row>75</xdr:row>
      <xdr:rowOff>32901</xdr:rowOff>
    </xdr:to>
    <xdr:graphicFrame macro="">
      <xdr:nvGraphicFramePr>
        <xdr:cNvPr id="62" name="グラフ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33</xdr:col>
      <xdr:colOff>0</xdr:colOff>
      <xdr:row>67</xdr:row>
      <xdr:rowOff>0</xdr:rowOff>
    </xdr:from>
    <xdr:to>
      <xdr:col>37</xdr:col>
      <xdr:colOff>907771</xdr:colOff>
      <xdr:row>75</xdr:row>
      <xdr:rowOff>138367</xdr:rowOff>
    </xdr:to>
    <xdr:graphicFrame macro="">
      <xdr:nvGraphicFramePr>
        <xdr:cNvPr id="63" name="グラフ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52</xdr:col>
      <xdr:colOff>0</xdr:colOff>
      <xdr:row>70</xdr:row>
      <xdr:rowOff>0</xdr:rowOff>
    </xdr:from>
    <xdr:to>
      <xdr:col>56</xdr:col>
      <xdr:colOff>907771</xdr:colOff>
      <xdr:row>78</xdr:row>
      <xdr:rowOff>138367</xdr:rowOff>
    </xdr:to>
    <xdr:graphicFrame macro="">
      <xdr:nvGraphicFramePr>
        <xdr:cNvPr id="64" name="グラフ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72</xdr:row>
      <xdr:rowOff>0</xdr:rowOff>
    </xdr:from>
    <xdr:to>
      <xdr:col>75</xdr:col>
      <xdr:colOff>907771</xdr:colOff>
      <xdr:row>80</xdr:row>
      <xdr:rowOff>138367</xdr:rowOff>
    </xdr:to>
    <xdr:graphicFrame macro="">
      <xdr:nvGraphicFramePr>
        <xdr:cNvPr id="65" name="グラフ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90</xdr:col>
      <xdr:colOff>0</xdr:colOff>
      <xdr:row>75</xdr:row>
      <xdr:rowOff>0</xdr:rowOff>
    </xdr:from>
    <xdr:to>
      <xdr:col>94</xdr:col>
      <xdr:colOff>907771</xdr:colOff>
      <xdr:row>83</xdr:row>
      <xdr:rowOff>138367</xdr:rowOff>
    </xdr:to>
    <xdr:graphicFrame macro="">
      <xdr:nvGraphicFramePr>
        <xdr:cNvPr id="66" name="グラフ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109</xdr:col>
      <xdr:colOff>0</xdr:colOff>
      <xdr:row>76</xdr:row>
      <xdr:rowOff>0</xdr:rowOff>
    </xdr:from>
    <xdr:to>
      <xdr:col>113</xdr:col>
      <xdr:colOff>907771</xdr:colOff>
      <xdr:row>84</xdr:row>
      <xdr:rowOff>138367</xdr:rowOff>
    </xdr:to>
    <xdr:graphicFrame macro="">
      <xdr:nvGraphicFramePr>
        <xdr:cNvPr id="67" name="グラフ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6</xdr:col>
      <xdr:colOff>540091</xdr:colOff>
      <xdr:row>28</xdr:row>
      <xdr:rowOff>5668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6</xdr:row>
      <xdr:rowOff>0</xdr:rowOff>
    </xdr:from>
    <xdr:to>
      <xdr:col>13</xdr:col>
      <xdr:colOff>540090</xdr:colOff>
      <xdr:row>28</xdr:row>
      <xdr:rowOff>5669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6</xdr:row>
      <xdr:rowOff>0</xdr:rowOff>
    </xdr:from>
    <xdr:to>
      <xdr:col>21</xdr:col>
      <xdr:colOff>284542</xdr:colOff>
      <xdr:row>28</xdr:row>
      <xdr:rowOff>5669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545822</xdr:colOff>
      <xdr:row>2</xdr:row>
      <xdr:rowOff>186083</xdr:rowOff>
    </xdr:from>
    <xdr:to>
      <xdr:col>18</xdr:col>
      <xdr:colOff>12700</xdr:colOff>
      <xdr:row>11</xdr:row>
      <xdr:rowOff>178771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0</xdr:row>
      <xdr:rowOff>66675</xdr:rowOff>
    </xdr:from>
    <xdr:to>
      <xdr:col>12</xdr:col>
      <xdr:colOff>600075</xdr:colOff>
      <xdr:row>3</xdr:row>
      <xdr:rowOff>47625</xdr:rowOff>
    </xdr:to>
    <xdr:pic>
      <xdr:nvPicPr>
        <xdr:cNvPr id="2049" name="Picture 1" descr="東洋紡ロゴ">
          <a:extLst>
            <a:ext uri="{FF2B5EF4-FFF2-40B4-BE49-F238E27FC236}">
              <a16:creationId xmlns:a16="http://schemas.microsoft.com/office/drawing/2014/main" id="{00000000-0008-0000-0D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48425" y="66675"/>
          <a:ext cx="12001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09"/>
  <sheetViews>
    <sheetView showGridLines="0" tabSelected="1" zoomScaleNormal="100" workbookViewId="0">
      <selection activeCell="AD17" sqref="AD17"/>
    </sheetView>
  </sheetViews>
  <sheetFormatPr baseColWidth="10" defaultColWidth="13.59765625" defaultRowHeight="14"/>
  <cols>
    <col min="2" max="35" width="8.59765625" customWidth="1"/>
  </cols>
  <sheetData>
    <row r="1" spans="2:28"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2:28" ht="12.5" customHeight="1">
      <c r="B2" s="65"/>
      <c r="C2" s="301" t="s">
        <v>261</v>
      </c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3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3" spans="2:28" ht="12.5" customHeight="1">
      <c r="B3" s="65"/>
      <c r="C3" s="304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6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</row>
    <row r="4" spans="2:28"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2" t="s">
        <v>260</v>
      </c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2:28"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2:28" ht="12.5" customHeight="1">
      <c r="B6" s="295" t="s">
        <v>88</v>
      </c>
      <c r="C6" s="297"/>
      <c r="D6" s="307"/>
      <c r="E6" s="308"/>
      <c r="F6" s="308"/>
      <c r="G6" s="308"/>
      <c r="H6" s="308"/>
      <c r="I6" s="308"/>
      <c r="J6" s="308"/>
      <c r="K6" s="309"/>
      <c r="L6" s="65"/>
      <c r="M6" s="313" t="s">
        <v>89</v>
      </c>
      <c r="N6" s="314"/>
      <c r="O6" s="317"/>
      <c r="P6" s="318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2:28" ht="12.5" customHeight="1">
      <c r="B7" s="298"/>
      <c r="C7" s="300"/>
      <c r="D7" s="310"/>
      <c r="E7" s="311"/>
      <c r="F7" s="311"/>
      <c r="G7" s="311"/>
      <c r="H7" s="311"/>
      <c r="I7" s="311"/>
      <c r="J7" s="311"/>
      <c r="K7" s="312"/>
      <c r="L7" s="65"/>
      <c r="M7" s="315"/>
      <c r="N7" s="316"/>
      <c r="O7" s="319"/>
      <c r="P7" s="320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2:28"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2:28"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2:28" ht="14" customHeight="1">
      <c r="B10" s="295" t="s">
        <v>90</v>
      </c>
      <c r="C10" s="296"/>
      <c r="D10" s="297"/>
      <c r="E10" s="317" t="s">
        <v>200</v>
      </c>
      <c r="F10" s="342"/>
      <c r="G10" s="342"/>
      <c r="H10" s="318"/>
      <c r="I10" s="356" t="s">
        <v>189</v>
      </c>
      <c r="J10" s="341"/>
      <c r="K10" s="341"/>
      <c r="L10" s="341"/>
      <c r="M10" s="341"/>
      <c r="N10" s="341"/>
      <c r="O10" s="341" t="str">
        <f>IF(O17="ddw",'Result Format 2'!O209/20,IF(O17="DMSO",'Result Format 2'!O209,""))</f>
        <v/>
      </c>
      <c r="P10" s="341" t="s">
        <v>143</v>
      </c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2:28" ht="14" customHeight="1">
      <c r="B11" s="298"/>
      <c r="C11" s="299"/>
      <c r="D11" s="300"/>
      <c r="E11" s="319"/>
      <c r="F11" s="343"/>
      <c r="G11" s="343"/>
      <c r="H11" s="320"/>
      <c r="I11" s="356"/>
      <c r="J11" s="341"/>
      <c r="K11" s="341"/>
      <c r="L11" s="341"/>
      <c r="M11" s="341"/>
      <c r="N11" s="341"/>
      <c r="O11" s="341"/>
      <c r="P11" s="341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2:28"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</row>
    <row r="13" spans="2:28" ht="14.25" customHeight="1">
      <c r="B13" s="313" t="s">
        <v>91</v>
      </c>
      <c r="C13" s="330"/>
      <c r="D13" s="314"/>
      <c r="E13" s="332"/>
      <c r="F13" s="333"/>
      <c r="G13" s="333"/>
      <c r="H13" s="334"/>
      <c r="I13" s="63"/>
      <c r="J13" s="295" t="s">
        <v>92</v>
      </c>
      <c r="K13" s="296"/>
      <c r="L13" s="297"/>
      <c r="M13" s="338"/>
      <c r="N13" s="338"/>
      <c r="O13" s="338"/>
      <c r="P13" s="338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</row>
    <row r="14" spans="2:28" ht="14.25" customHeight="1">
      <c r="B14" s="315"/>
      <c r="C14" s="331"/>
      <c r="D14" s="316"/>
      <c r="E14" s="335"/>
      <c r="F14" s="336"/>
      <c r="G14" s="336"/>
      <c r="H14" s="337"/>
      <c r="I14" s="64"/>
      <c r="J14" s="298"/>
      <c r="K14" s="299"/>
      <c r="L14" s="300"/>
      <c r="M14" s="338"/>
      <c r="N14" s="338"/>
      <c r="O14" s="338"/>
      <c r="P14" s="338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2:28"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</row>
    <row r="16" spans="2:28"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</row>
    <row r="17" spans="2:28" ht="14" customHeight="1">
      <c r="B17" s="295" t="s">
        <v>190</v>
      </c>
      <c r="C17" s="296"/>
      <c r="D17" s="297"/>
      <c r="E17" s="359"/>
      <c r="F17" s="65"/>
      <c r="G17" s="295" t="s">
        <v>191</v>
      </c>
      <c r="H17" s="296"/>
      <c r="I17" s="296"/>
      <c r="J17" s="297"/>
      <c r="K17" s="361"/>
      <c r="L17" s="362"/>
      <c r="M17" s="295" t="s">
        <v>94</v>
      </c>
      <c r="N17" s="297"/>
      <c r="O17" s="344"/>
      <c r="P17" s="345"/>
      <c r="Q17" s="67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</row>
    <row r="18" spans="2:28" ht="14" customHeight="1">
      <c r="B18" s="298"/>
      <c r="C18" s="299"/>
      <c r="D18" s="300"/>
      <c r="E18" s="360"/>
      <c r="F18" s="65"/>
      <c r="G18" s="298"/>
      <c r="H18" s="299"/>
      <c r="I18" s="299"/>
      <c r="J18" s="300"/>
      <c r="K18" s="363"/>
      <c r="L18" s="364"/>
      <c r="M18" s="298"/>
      <c r="N18" s="300"/>
      <c r="O18" s="346"/>
      <c r="P18" s="347"/>
      <c r="Q18" s="67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</row>
    <row r="19" spans="2:28"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</row>
    <row r="20" spans="2:28" ht="14" hidden="1" customHeight="1">
      <c r="B20" s="339" t="s">
        <v>113</v>
      </c>
      <c r="C20" s="365" t="s">
        <v>106</v>
      </c>
      <c r="D20" s="366"/>
      <c r="E20" s="69"/>
      <c r="F20" s="65"/>
      <c r="G20" s="66" t="s">
        <v>67</v>
      </c>
      <c r="H20" s="66">
        <v>100</v>
      </c>
      <c r="I20" s="66">
        <f>H20/2</f>
        <v>50</v>
      </c>
      <c r="J20" s="66">
        <f t="shared" ref="J20:W21" si="0">I20/2</f>
        <v>25</v>
      </c>
      <c r="K20" s="66">
        <f t="shared" si="0"/>
        <v>12.5</v>
      </c>
      <c r="L20" s="66">
        <f t="shared" si="0"/>
        <v>6.25</v>
      </c>
      <c r="M20" s="66">
        <f t="shared" si="0"/>
        <v>3.125</v>
      </c>
      <c r="N20" s="66">
        <f t="shared" si="0"/>
        <v>1.5625</v>
      </c>
      <c r="O20" s="66">
        <f t="shared" si="0"/>
        <v>0.78125</v>
      </c>
      <c r="P20" s="66">
        <f t="shared" si="0"/>
        <v>0.390625</v>
      </c>
      <c r="Q20" s="66">
        <f t="shared" si="0"/>
        <v>0.1953125</v>
      </c>
      <c r="R20" s="66">
        <f t="shared" si="0"/>
        <v>9.765625E-2</v>
      </c>
      <c r="S20" s="66">
        <f t="shared" si="0"/>
        <v>4.8828125E-2</v>
      </c>
      <c r="T20" s="66">
        <f t="shared" si="0"/>
        <v>2.44140625E-2</v>
      </c>
      <c r="U20" s="66">
        <f t="shared" si="0"/>
        <v>1.220703125E-2</v>
      </c>
      <c r="V20" s="66">
        <f t="shared" si="0"/>
        <v>6.103515625E-3</v>
      </c>
      <c r="W20" s="66">
        <f t="shared" si="0"/>
        <v>3.0517578125E-3</v>
      </c>
      <c r="X20" s="66"/>
      <c r="Y20" s="66"/>
      <c r="Z20" s="65"/>
      <c r="AA20" s="65"/>
      <c r="AB20" s="65"/>
    </row>
    <row r="21" spans="2:28" ht="14" hidden="1" customHeight="1">
      <c r="B21" s="340"/>
      <c r="C21" s="365" t="s">
        <v>103</v>
      </c>
      <c r="D21" s="366"/>
      <c r="E21" s="69"/>
      <c r="F21" s="65"/>
      <c r="G21" s="66" t="s">
        <v>68</v>
      </c>
      <c r="H21" s="66">
        <v>500</v>
      </c>
      <c r="I21" s="66">
        <f>H21/2</f>
        <v>250</v>
      </c>
      <c r="J21" s="66">
        <f t="shared" si="0"/>
        <v>125</v>
      </c>
      <c r="K21" s="66">
        <f t="shared" si="0"/>
        <v>62.5</v>
      </c>
      <c r="L21" s="66">
        <f t="shared" si="0"/>
        <v>31.25</v>
      </c>
      <c r="M21" s="66">
        <f t="shared" si="0"/>
        <v>15.625</v>
      </c>
      <c r="N21" s="66">
        <f t="shared" si="0"/>
        <v>7.8125</v>
      </c>
      <c r="O21" s="66">
        <f t="shared" si="0"/>
        <v>3.90625</v>
      </c>
      <c r="P21" s="66">
        <f t="shared" si="0"/>
        <v>1.953125</v>
      </c>
      <c r="Q21" s="66">
        <f t="shared" si="0"/>
        <v>0.9765625</v>
      </c>
      <c r="R21" s="66">
        <f t="shared" si="0"/>
        <v>0.48828125</v>
      </c>
      <c r="S21" s="66">
        <f t="shared" si="0"/>
        <v>0.244140625</v>
      </c>
      <c r="T21" s="66">
        <f t="shared" si="0"/>
        <v>0.1220703125</v>
      </c>
      <c r="U21" s="66">
        <f t="shared" si="0"/>
        <v>6.103515625E-2</v>
      </c>
      <c r="V21" s="66">
        <f t="shared" si="0"/>
        <v>3.0517578125E-2</v>
      </c>
      <c r="W21" s="66">
        <f t="shared" si="0"/>
        <v>1.52587890625E-2</v>
      </c>
      <c r="X21" s="66"/>
      <c r="Y21" s="66"/>
      <c r="Z21" s="65"/>
      <c r="AA21" s="65"/>
      <c r="AB21" s="65"/>
    </row>
    <row r="22" spans="2:28" ht="12.5" hidden="1" customHeight="1"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2:28" ht="20" customHeight="1">
      <c r="B23" s="367" t="s">
        <v>229</v>
      </c>
      <c r="C23" s="368"/>
      <c r="D23" s="369"/>
      <c r="E23" s="348" t="e">
        <f>'Result Format 2'!C98</f>
        <v>#VALUE!</v>
      </c>
      <c r="F23" s="373" t="e">
        <f>IF(E23&lt;3,"Rejected","Pass the acceptance criteria")</f>
        <v>#VALUE!</v>
      </c>
      <c r="G23" s="374"/>
      <c r="H23" s="350" t="s">
        <v>230</v>
      </c>
      <c r="I23" s="351"/>
      <c r="J23" s="351"/>
      <c r="K23" s="351"/>
      <c r="L23" s="351"/>
      <c r="M23" s="351"/>
      <c r="N23" s="352"/>
      <c r="O23" s="348" t="e">
        <f>'Result Format 2'!O224</f>
        <v>#VALUE!</v>
      </c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</row>
    <row r="24" spans="2:28" ht="12.5" customHeight="1">
      <c r="B24" s="370"/>
      <c r="C24" s="371"/>
      <c r="D24" s="372"/>
      <c r="E24" s="349"/>
      <c r="F24" s="373"/>
      <c r="G24" s="374"/>
      <c r="H24" s="353"/>
      <c r="I24" s="354"/>
      <c r="J24" s="354"/>
      <c r="K24" s="354"/>
      <c r="L24" s="354"/>
      <c r="M24" s="354"/>
      <c r="N24" s="355"/>
      <c r="O24" s="349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2:28"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</row>
    <row r="26" spans="2:28"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</row>
    <row r="27" spans="2:28" ht="14" customHeight="1">
      <c r="B27" s="295" t="s">
        <v>93</v>
      </c>
      <c r="C27" s="297"/>
      <c r="D27" s="65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</row>
    <row r="28" spans="2:28" ht="14" customHeight="1">
      <c r="B28" s="298"/>
      <c r="C28" s="300"/>
      <c r="D28" s="65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</row>
    <row r="29" spans="2:28" ht="14" customHeight="1">
      <c r="B29" s="321"/>
      <c r="C29" s="322"/>
      <c r="D29" s="322"/>
      <c r="E29" s="322"/>
      <c r="F29" s="322"/>
      <c r="G29" s="322"/>
      <c r="H29" s="322"/>
      <c r="I29" s="322"/>
      <c r="J29" s="322"/>
      <c r="K29" s="322"/>
      <c r="L29" s="322"/>
      <c r="M29" s="322"/>
      <c r="N29" s="322"/>
      <c r="O29" s="322"/>
      <c r="P29" s="323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</row>
    <row r="30" spans="2:28" ht="14" customHeight="1">
      <c r="B30" s="324"/>
      <c r="C30" s="325"/>
      <c r="D30" s="325"/>
      <c r="E30" s="325"/>
      <c r="F30" s="325"/>
      <c r="G30" s="325"/>
      <c r="H30" s="325"/>
      <c r="I30" s="325"/>
      <c r="J30" s="325"/>
      <c r="K30" s="325"/>
      <c r="L30" s="325"/>
      <c r="M30" s="325"/>
      <c r="N30" s="325"/>
      <c r="O30" s="325"/>
      <c r="P30" s="326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2:28" ht="14" customHeight="1">
      <c r="B31" s="324"/>
      <c r="C31" s="325"/>
      <c r="D31" s="325"/>
      <c r="E31" s="325"/>
      <c r="F31" s="325"/>
      <c r="G31" s="325"/>
      <c r="H31" s="325"/>
      <c r="I31" s="325"/>
      <c r="J31" s="325"/>
      <c r="K31" s="325"/>
      <c r="L31" s="325"/>
      <c r="M31" s="325"/>
      <c r="N31" s="325"/>
      <c r="O31" s="325"/>
      <c r="P31" s="326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</row>
    <row r="32" spans="2:28" ht="14" customHeight="1">
      <c r="B32" s="324"/>
      <c r="C32" s="325"/>
      <c r="D32" s="325"/>
      <c r="E32" s="325"/>
      <c r="F32" s="325"/>
      <c r="G32" s="325"/>
      <c r="H32" s="325"/>
      <c r="I32" s="325"/>
      <c r="J32" s="325"/>
      <c r="K32" s="325"/>
      <c r="L32" s="325"/>
      <c r="M32" s="325"/>
      <c r="N32" s="325"/>
      <c r="O32" s="325"/>
      <c r="P32" s="326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</row>
    <row r="33" spans="2:28" ht="14" customHeight="1">
      <c r="B33" s="324"/>
      <c r="C33" s="325"/>
      <c r="D33" s="325"/>
      <c r="E33" s="325"/>
      <c r="F33" s="325"/>
      <c r="G33" s="325"/>
      <c r="H33" s="325"/>
      <c r="I33" s="325"/>
      <c r="J33" s="325"/>
      <c r="K33" s="325"/>
      <c r="L33" s="325"/>
      <c r="M33" s="325"/>
      <c r="N33" s="325"/>
      <c r="O33" s="325"/>
      <c r="P33" s="326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</row>
    <row r="34" spans="2:28" ht="14" customHeight="1">
      <c r="B34" s="324"/>
      <c r="C34" s="325"/>
      <c r="D34" s="325"/>
      <c r="E34" s="325"/>
      <c r="F34" s="325"/>
      <c r="G34" s="325"/>
      <c r="H34" s="325"/>
      <c r="I34" s="325"/>
      <c r="J34" s="325"/>
      <c r="K34" s="325"/>
      <c r="L34" s="325"/>
      <c r="M34" s="325"/>
      <c r="N34" s="325"/>
      <c r="O34" s="325"/>
      <c r="P34" s="326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</row>
    <row r="35" spans="2:28" ht="14" customHeight="1">
      <c r="B35" s="324"/>
      <c r="C35" s="325"/>
      <c r="D35" s="325"/>
      <c r="E35" s="325"/>
      <c r="F35" s="325"/>
      <c r="G35" s="325"/>
      <c r="H35" s="325"/>
      <c r="I35" s="325"/>
      <c r="J35" s="325"/>
      <c r="K35" s="325"/>
      <c r="L35" s="325"/>
      <c r="M35" s="325"/>
      <c r="N35" s="325"/>
      <c r="O35" s="325"/>
      <c r="P35" s="326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2:28" ht="14" customHeight="1">
      <c r="B36" s="324"/>
      <c r="C36" s="325"/>
      <c r="D36" s="325"/>
      <c r="E36" s="325"/>
      <c r="F36" s="325"/>
      <c r="G36" s="325"/>
      <c r="H36" s="325"/>
      <c r="I36" s="325"/>
      <c r="J36" s="325"/>
      <c r="K36" s="325"/>
      <c r="L36" s="325"/>
      <c r="M36" s="325"/>
      <c r="N36" s="325"/>
      <c r="O36" s="325"/>
      <c r="P36" s="326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2:28" ht="14" customHeight="1">
      <c r="B37" s="324"/>
      <c r="C37" s="325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6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</row>
    <row r="38" spans="2:28" ht="14" customHeight="1">
      <c r="B38" s="327"/>
      <c r="C38" s="328"/>
      <c r="D38" s="328"/>
      <c r="E38" s="328"/>
      <c r="F38" s="328"/>
      <c r="G38" s="328"/>
      <c r="H38" s="328"/>
      <c r="I38" s="328"/>
      <c r="J38" s="328"/>
      <c r="K38" s="328"/>
      <c r="L38" s="328"/>
      <c r="M38" s="328"/>
      <c r="N38" s="328"/>
      <c r="O38" s="328"/>
      <c r="P38" s="329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2:28"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</row>
    <row r="40" spans="2:28" ht="12.5" customHeight="1">
      <c r="B40" s="295" t="s">
        <v>90</v>
      </c>
      <c r="C40" s="296"/>
      <c r="D40" s="297"/>
      <c r="E40" s="317" t="s">
        <v>150</v>
      </c>
      <c r="F40" s="342"/>
      <c r="G40" s="342"/>
      <c r="H40" s="318"/>
      <c r="I40" s="358" t="s">
        <v>189</v>
      </c>
      <c r="J40" s="357"/>
      <c r="K40" s="357"/>
      <c r="L40" s="357"/>
      <c r="M40" s="357"/>
      <c r="N40" s="357"/>
      <c r="O40" s="357" t="str">
        <f>IF(O47="ddw",'Result Format 2'!AH209/20,IF(O47="DMSO",'Result Format 2'!AH209,""))</f>
        <v/>
      </c>
      <c r="P40" s="357" t="s">
        <v>143</v>
      </c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</row>
    <row r="41" spans="2:28" ht="12.5" customHeight="1">
      <c r="B41" s="298"/>
      <c r="C41" s="299"/>
      <c r="D41" s="300"/>
      <c r="E41" s="319"/>
      <c r="F41" s="343"/>
      <c r="G41" s="343"/>
      <c r="H41" s="320"/>
      <c r="I41" s="358"/>
      <c r="J41" s="357"/>
      <c r="K41" s="357"/>
      <c r="L41" s="357"/>
      <c r="M41" s="357"/>
      <c r="N41" s="357"/>
      <c r="O41" s="357"/>
      <c r="P41" s="357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</row>
    <row r="42" spans="2:28"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</row>
    <row r="43" spans="2:28" ht="14" customHeight="1">
      <c r="B43" s="313" t="s">
        <v>91</v>
      </c>
      <c r="C43" s="330"/>
      <c r="D43" s="314"/>
      <c r="E43" s="332"/>
      <c r="F43" s="333"/>
      <c r="G43" s="333"/>
      <c r="H43" s="334"/>
      <c r="I43" s="63"/>
      <c r="J43" s="295" t="s">
        <v>92</v>
      </c>
      <c r="K43" s="296"/>
      <c r="L43" s="297"/>
      <c r="M43" s="317"/>
      <c r="N43" s="342"/>
      <c r="O43" s="342"/>
      <c r="P43" s="318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</row>
    <row r="44" spans="2:28" ht="14" customHeight="1">
      <c r="B44" s="315"/>
      <c r="C44" s="331"/>
      <c r="D44" s="316"/>
      <c r="E44" s="335"/>
      <c r="F44" s="336"/>
      <c r="G44" s="336"/>
      <c r="H44" s="337"/>
      <c r="I44" s="64"/>
      <c r="J44" s="298"/>
      <c r="K44" s="299"/>
      <c r="L44" s="300"/>
      <c r="M44" s="319"/>
      <c r="N44" s="343"/>
      <c r="O44" s="343"/>
      <c r="P44" s="320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</row>
    <row r="45" spans="2:28"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</row>
    <row r="46" spans="2:28"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</row>
    <row r="47" spans="2:28" ht="12.75" customHeight="1">
      <c r="B47" s="295" t="s">
        <v>190</v>
      </c>
      <c r="C47" s="296"/>
      <c r="D47" s="297"/>
      <c r="E47" s="359"/>
      <c r="F47" s="65"/>
      <c r="G47" s="295" t="s">
        <v>191</v>
      </c>
      <c r="H47" s="296"/>
      <c r="I47" s="296"/>
      <c r="J47" s="297"/>
      <c r="K47" s="361"/>
      <c r="L47" s="362"/>
      <c r="M47" s="295" t="s">
        <v>217</v>
      </c>
      <c r="N47" s="297"/>
      <c r="O47" s="344"/>
      <c r="P47" s="34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2:28" ht="12.75" customHeight="1">
      <c r="B48" s="298"/>
      <c r="C48" s="299"/>
      <c r="D48" s="300"/>
      <c r="E48" s="360"/>
      <c r="F48" s="65"/>
      <c r="G48" s="298"/>
      <c r="H48" s="299"/>
      <c r="I48" s="299"/>
      <c r="J48" s="300"/>
      <c r="K48" s="363"/>
      <c r="L48" s="364"/>
      <c r="M48" s="298"/>
      <c r="N48" s="300"/>
      <c r="O48" s="346"/>
      <c r="P48" s="347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2:28"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</row>
    <row r="50" spans="2:28" ht="13" hidden="1" customHeight="1">
      <c r="B50" s="339" t="s">
        <v>113</v>
      </c>
      <c r="C50" s="365" t="s">
        <v>106</v>
      </c>
      <c r="D50" s="366"/>
      <c r="E50" s="69"/>
      <c r="F50" s="65"/>
      <c r="G50" s="68" t="s">
        <v>67</v>
      </c>
      <c r="H50" s="68">
        <v>100</v>
      </c>
      <c r="I50" s="68">
        <f>H50/2</f>
        <v>50</v>
      </c>
      <c r="J50" s="68">
        <f t="shared" ref="J50:P51" si="1">I50/2</f>
        <v>25</v>
      </c>
      <c r="K50" s="68">
        <f t="shared" si="1"/>
        <v>12.5</v>
      </c>
      <c r="L50" s="68">
        <f t="shared" si="1"/>
        <v>6.25</v>
      </c>
      <c r="M50" s="68">
        <f t="shared" si="1"/>
        <v>3.125</v>
      </c>
      <c r="N50" s="68">
        <f t="shared" si="1"/>
        <v>1.5625</v>
      </c>
      <c r="O50" s="68">
        <f t="shared" si="1"/>
        <v>0.78125</v>
      </c>
      <c r="P50" s="68">
        <f t="shared" si="1"/>
        <v>0.390625</v>
      </c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</row>
    <row r="51" spans="2:28" ht="13" hidden="1" customHeight="1">
      <c r="B51" s="340"/>
      <c r="C51" s="365" t="s">
        <v>103</v>
      </c>
      <c r="D51" s="366"/>
      <c r="E51" s="69"/>
      <c r="F51" s="65"/>
      <c r="G51" s="68" t="s">
        <v>68</v>
      </c>
      <c r="H51" s="68">
        <v>500</v>
      </c>
      <c r="I51" s="68">
        <f>H51/2</f>
        <v>250</v>
      </c>
      <c r="J51" s="68">
        <f t="shared" si="1"/>
        <v>125</v>
      </c>
      <c r="K51" s="68">
        <f t="shared" si="1"/>
        <v>62.5</v>
      </c>
      <c r="L51" s="68">
        <f t="shared" si="1"/>
        <v>31.25</v>
      </c>
      <c r="M51" s="68">
        <f t="shared" si="1"/>
        <v>15.625</v>
      </c>
      <c r="N51" s="68">
        <f t="shared" si="1"/>
        <v>7.8125</v>
      </c>
      <c r="O51" s="68">
        <f t="shared" si="1"/>
        <v>3.90625</v>
      </c>
      <c r="P51" s="68">
        <f t="shared" si="1"/>
        <v>1.953125</v>
      </c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</row>
    <row r="52" spans="2:28" ht="12.5" hidden="1" customHeight="1"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</row>
    <row r="53" spans="2:28" ht="20" customHeight="1">
      <c r="B53" s="367" t="s">
        <v>229</v>
      </c>
      <c r="C53" s="368"/>
      <c r="D53" s="369"/>
      <c r="E53" s="348" t="e">
        <f>'Result Format 2'!V98</f>
        <v>#VALUE!</v>
      </c>
      <c r="F53" s="373" t="e">
        <f>IF(E53&lt;3,"Rejected","Pass the acceptance criteria")</f>
        <v>#VALUE!</v>
      </c>
      <c r="G53" s="374"/>
      <c r="H53" s="350" t="s">
        <v>230</v>
      </c>
      <c r="I53" s="351"/>
      <c r="J53" s="351"/>
      <c r="K53" s="351"/>
      <c r="L53" s="351"/>
      <c r="M53" s="351"/>
      <c r="N53" s="352"/>
      <c r="O53" s="348" t="e">
        <f>'Result Format 2'!AH224</f>
        <v>#VALUE!</v>
      </c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54" spans="2:28" ht="14" customHeight="1">
      <c r="B54" s="370"/>
      <c r="C54" s="371"/>
      <c r="D54" s="372"/>
      <c r="E54" s="349"/>
      <c r="F54" s="373"/>
      <c r="G54" s="374"/>
      <c r="H54" s="353"/>
      <c r="I54" s="354"/>
      <c r="J54" s="354"/>
      <c r="K54" s="354"/>
      <c r="L54" s="354"/>
      <c r="M54" s="354"/>
      <c r="N54" s="355"/>
      <c r="O54" s="349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</row>
    <row r="55" spans="2:28"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</row>
    <row r="56" spans="2:28"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</row>
    <row r="57" spans="2:28" ht="12.5" customHeight="1">
      <c r="B57" s="295" t="s">
        <v>93</v>
      </c>
      <c r="C57" s="297"/>
      <c r="D57" s="65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</row>
    <row r="58" spans="2:28" ht="12.5" customHeight="1">
      <c r="B58" s="298"/>
      <c r="C58" s="300"/>
      <c r="D58" s="65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</row>
    <row r="59" spans="2:28" ht="12.5" customHeight="1">
      <c r="B59" s="321"/>
      <c r="C59" s="322"/>
      <c r="D59" s="322"/>
      <c r="E59" s="322"/>
      <c r="F59" s="322"/>
      <c r="G59" s="322"/>
      <c r="H59" s="322"/>
      <c r="I59" s="322"/>
      <c r="J59" s="322"/>
      <c r="K59" s="322"/>
      <c r="L59" s="322"/>
      <c r="M59" s="322"/>
      <c r="N59" s="322"/>
      <c r="O59" s="322"/>
      <c r="P59" s="323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</row>
    <row r="60" spans="2:28" ht="12.5" customHeight="1">
      <c r="B60" s="324"/>
      <c r="C60" s="325"/>
      <c r="D60" s="325"/>
      <c r="E60" s="325"/>
      <c r="F60" s="325"/>
      <c r="G60" s="325"/>
      <c r="H60" s="325"/>
      <c r="I60" s="325"/>
      <c r="J60" s="325"/>
      <c r="K60" s="325"/>
      <c r="L60" s="325"/>
      <c r="M60" s="325"/>
      <c r="N60" s="325"/>
      <c r="O60" s="325"/>
      <c r="P60" s="326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</row>
    <row r="61" spans="2:28" ht="12.5" customHeight="1">
      <c r="B61" s="324"/>
      <c r="C61" s="325"/>
      <c r="D61" s="325"/>
      <c r="E61" s="325"/>
      <c r="F61" s="325"/>
      <c r="G61" s="325"/>
      <c r="H61" s="325"/>
      <c r="I61" s="325"/>
      <c r="J61" s="325"/>
      <c r="K61" s="325"/>
      <c r="L61" s="325"/>
      <c r="M61" s="325"/>
      <c r="N61" s="325"/>
      <c r="O61" s="325"/>
      <c r="P61" s="326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</row>
    <row r="62" spans="2:28" ht="12.5" customHeight="1">
      <c r="B62" s="324"/>
      <c r="C62" s="325"/>
      <c r="D62" s="325"/>
      <c r="E62" s="325"/>
      <c r="F62" s="325"/>
      <c r="G62" s="325"/>
      <c r="H62" s="325"/>
      <c r="I62" s="325"/>
      <c r="J62" s="325"/>
      <c r="K62" s="325"/>
      <c r="L62" s="325"/>
      <c r="M62" s="325"/>
      <c r="N62" s="325"/>
      <c r="O62" s="325"/>
      <c r="P62" s="326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</row>
    <row r="63" spans="2:28" ht="12.5" customHeight="1">
      <c r="B63" s="324"/>
      <c r="C63" s="325"/>
      <c r="D63" s="325"/>
      <c r="E63" s="325"/>
      <c r="F63" s="325"/>
      <c r="G63" s="325"/>
      <c r="H63" s="325"/>
      <c r="I63" s="325"/>
      <c r="J63" s="325"/>
      <c r="K63" s="325"/>
      <c r="L63" s="325"/>
      <c r="M63" s="325"/>
      <c r="N63" s="325"/>
      <c r="O63" s="325"/>
      <c r="P63" s="326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</row>
    <row r="64" spans="2:28" ht="12.5" customHeight="1">
      <c r="B64" s="324"/>
      <c r="C64" s="325"/>
      <c r="D64" s="325"/>
      <c r="E64" s="325"/>
      <c r="F64" s="325"/>
      <c r="G64" s="325"/>
      <c r="H64" s="325"/>
      <c r="I64" s="325"/>
      <c r="J64" s="325"/>
      <c r="K64" s="325"/>
      <c r="L64" s="325"/>
      <c r="M64" s="325"/>
      <c r="N64" s="325"/>
      <c r="O64" s="325"/>
      <c r="P64" s="326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</row>
    <row r="65" spans="2:28" ht="12.5" customHeight="1">
      <c r="B65" s="324"/>
      <c r="C65" s="325"/>
      <c r="D65" s="325"/>
      <c r="E65" s="325"/>
      <c r="F65" s="325"/>
      <c r="G65" s="325"/>
      <c r="H65" s="325"/>
      <c r="I65" s="325"/>
      <c r="J65" s="325"/>
      <c r="K65" s="325"/>
      <c r="L65" s="325"/>
      <c r="M65" s="325"/>
      <c r="N65" s="325"/>
      <c r="O65" s="325"/>
      <c r="P65" s="326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</row>
    <row r="66" spans="2:28" ht="12.5" customHeight="1">
      <c r="B66" s="324"/>
      <c r="C66" s="325"/>
      <c r="D66" s="325"/>
      <c r="E66" s="325"/>
      <c r="F66" s="325"/>
      <c r="G66" s="325"/>
      <c r="H66" s="325"/>
      <c r="I66" s="325"/>
      <c r="J66" s="325"/>
      <c r="K66" s="325"/>
      <c r="L66" s="325"/>
      <c r="M66" s="325"/>
      <c r="N66" s="325"/>
      <c r="O66" s="325"/>
      <c r="P66" s="326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</row>
    <row r="67" spans="2:28" ht="12.5" customHeight="1">
      <c r="B67" s="324"/>
      <c r="C67" s="325"/>
      <c r="D67" s="325"/>
      <c r="E67" s="325"/>
      <c r="F67" s="325"/>
      <c r="G67" s="325"/>
      <c r="H67" s="325"/>
      <c r="I67" s="325"/>
      <c r="J67" s="325"/>
      <c r="K67" s="325"/>
      <c r="L67" s="325"/>
      <c r="M67" s="325"/>
      <c r="N67" s="325"/>
      <c r="O67" s="325"/>
      <c r="P67" s="326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</row>
    <row r="68" spans="2:28" ht="12.5" customHeight="1">
      <c r="B68" s="327"/>
      <c r="C68" s="328"/>
      <c r="D68" s="328"/>
      <c r="E68" s="328"/>
      <c r="F68" s="328"/>
      <c r="G68" s="328"/>
      <c r="H68" s="328"/>
      <c r="I68" s="328"/>
      <c r="J68" s="328"/>
      <c r="K68" s="328"/>
      <c r="L68" s="328"/>
      <c r="M68" s="328"/>
      <c r="N68" s="328"/>
      <c r="O68" s="328"/>
      <c r="P68" s="329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</row>
    <row r="69" spans="2:28"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</row>
    <row r="70" spans="2:28" ht="14" customHeight="1">
      <c r="B70" s="295" t="s">
        <v>90</v>
      </c>
      <c r="C70" s="296"/>
      <c r="D70" s="297"/>
      <c r="E70" s="317" t="s">
        <v>160</v>
      </c>
      <c r="F70" s="342"/>
      <c r="G70" s="342"/>
      <c r="H70" s="318"/>
      <c r="I70" s="375"/>
      <c r="J70" s="376"/>
      <c r="K70" s="376"/>
      <c r="L70" s="376"/>
      <c r="M70" s="376"/>
      <c r="N70" s="71"/>
      <c r="O70" s="70"/>
      <c r="P70" s="376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</row>
    <row r="71" spans="2:28" ht="14" customHeight="1">
      <c r="B71" s="298"/>
      <c r="C71" s="299"/>
      <c r="D71" s="300"/>
      <c r="E71" s="319"/>
      <c r="F71" s="343"/>
      <c r="G71" s="343"/>
      <c r="H71" s="320"/>
      <c r="I71" s="375"/>
      <c r="J71" s="376"/>
      <c r="K71" s="376"/>
      <c r="L71" s="376"/>
      <c r="M71" s="376"/>
      <c r="N71" s="71"/>
      <c r="O71" s="70"/>
      <c r="P71" s="376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</row>
    <row r="72" spans="2:28"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</row>
    <row r="73" spans="2:28" ht="14" customHeight="1">
      <c r="B73" s="313" t="s">
        <v>91</v>
      </c>
      <c r="C73" s="330"/>
      <c r="D73" s="314"/>
      <c r="E73" s="332"/>
      <c r="F73" s="333"/>
      <c r="G73" s="333"/>
      <c r="H73" s="334"/>
      <c r="I73" s="63"/>
      <c r="J73" s="295" t="s">
        <v>92</v>
      </c>
      <c r="K73" s="296"/>
      <c r="L73" s="297"/>
      <c r="M73" s="317"/>
      <c r="N73" s="342"/>
      <c r="O73" s="342"/>
      <c r="P73" s="318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</row>
    <row r="74" spans="2:28" ht="14" customHeight="1">
      <c r="B74" s="315"/>
      <c r="C74" s="331"/>
      <c r="D74" s="316"/>
      <c r="E74" s="335"/>
      <c r="F74" s="336"/>
      <c r="G74" s="336"/>
      <c r="H74" s="337"/>
      <c r="I74" s="64"/>
      <c r="J74" s="298"/>
      <c r="K74" s="299"/>
      <c r="L74" s="300"/>
      <c r="M74" s="319"/>
      <c r="N74" s="343"/>
      <c r="O74" s="343"/>
      <c r="P74" s="320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</row>
    <row r="75" spans="2:28"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</row>
    <row r="76" spans="2:28"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</row>
    <row r="77" spans="2:28" ht="12.75" customHeight="1">
      <c r="B77" s="295" t="s">
        <v>190</v>
      </c>
      <c r="C77" s="296"/>
      <c r="D77" s="297"/>
      <c r="E77" s="359"/>
      <c r="F77" s="65"/>
      <c r="G77" s="295" t="s">
        <v>191</v>
      </c>
      <c r="H77" s="296"/>
      <c r="I77" s="296"/>
      <c r="J77" s="297"/>
      <c r="K77" s="361"/>
      <c r="L77" s="362"/>
      <c r="M77" s="295" t="s">
        <v>218</v>
      </c>
      <c r="N77" s="297"/>
      <c r="O77" s="344"/>
      <c r="P77" s="34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</row>
    <row r="78" spans="2:28" ht="12.75" customHeight="1">
      <c r="B78" s="298"/>
      <c r="C78" s="299"/>
      <c r="D78" s="300"/>
      <c r="E78" s="360"/>
      <c r="F78" s="65"/>
      <c r="G78" s="298"/>
      <c r="H78" s="299"/>
      <c r="I78" s="299"/>
      <c r="J78" s="300"/>
      <c r="K78" s="363"/>
      <c r="L78" s="364"/>
      <c r="M78" s="298"/>
      <c r="N78" s="300"/>
      <c r="O78" s="346"/>
      <c r="P78" s="347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</row>
    <row r="79" spans="2:28"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</row>
    <row r="80" spans="2:28" ht="13" hidden="1" customHeight="1">
      <c r="B80" s="339" t="s">
        <v>113</v>
      </c>
      <c r="C80" s="365" t="s">
        <v>106</v>
      </c>
      <c r="D80" s="366"/>
      <c r="E80" s="69"/>
      <c r="F80" s="65"/>
      <c r="G80" s="68" t="s">
        <v>192</v>
      </c>
      <c r="H80" s="68">
        <v>100</v>
      </c>
      <c r="I80" s="68">
        <f>H80/2</f>
        <v>50</v>
      </c>
      <c r="J80" s="68">
        <f t="shared" ref="J80:P81" si="2">I80/2</f>
        <v>25</v>
      </c>
      <c r="K80" s="68">
        <f t="shared" si="2"/>
        <v>12.5</v>
      </c>
      <c r="L80" s="68">
        <f t="shared" si="2"/>
        <v>6.25</v>
      </c>
      <c r="M80" s="68">
        <f t="shared" si="2"/>
        <v>3.125</v>
      </c>
      <c r="N80" s="68">
        <f t="shared" si="2"/>
        <v>1.5625</v>
      </c>
      <c r="O80" s="68">
        <f t="shared" si="2"/>
        <v>0.78125</v>
      </c>
      <c r="P80" s="68">
        <f t="shared" si="2"/>
        <v>0.390625</v>
      </c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</row>
    <row r="81" spans="2:28" ht="13" hidden="1" customHeight="1">
      <c r="B81" s="340"/>
      <c r="C81" s="365" t="s">
        <v>193</v>
      </c>
      <c r="D81" s="366"/>
      <c r="E81" s="69"/>
      <c r="F81" s="65"/>
      <c r="G81" s="68" t="s">
        <v>194</v>
      </c>
      <c r="H81" s="68">
        <v>500</v>
      </c>
      <c r="I81" s="68">
        <f>H81/2</f>
        <v>250</v>
      </c>
      <c r="J81" s="68">
        <f t="shared" si="2"/>
        <v>125</v>
      </c>
      <c r="K81" s="68">
        <f t="shared" si="2"/>
        <v>62.5</v>
      </c>
      <c r="L81" s="68">
        <f t="shared" si="2"/>
        <v>31.25</v>
      </c>
      <c r="M81" s="68">
        <f t="shared" si="2"/>
        <v>15.625</v>
      </c>
      <c r="N81" s="68">
        <f t="shared" si="2"/>
        <v>7.8125</v>
      </c>
      <c r="O81" s="68">
        <f t="shared" si="2"/>
        <v>3.90625</v>
      </c>
      <c r="P81" s="68">
        <f t="shared" si="2"/>
        <v>1.953125</v>
      </c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</row>
    <row r="82" spans="2:28" ht="12.5" hidden="1" customHeight="1"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</row>
    <row r="83" spans="2:28" ht="20" customHeight="1">
      <c r="B83" s="367" t="s">
        <v>229</v>
      </c>
      <c r="C83" s="368"/>
      <c r="D83" s="369"/>
      <c r="E83" s="348" t="e">
        <f>'Result Format 2'!AO98</f>
        <v>#VALUE!</v>
      </c>
      <c r="F83" s="373" t="e">
        <f>IF(E83&lt;3,"Rejected","Pass the acceptance criteria")</f>
        <v>#VALUE!</v>
      </c>
      <c r="G83" s="374"/>
      <c r="H83" s="350" t="s">
        <v>230</v>
      </c>
      <c r="I83" s="351"/>
      <c r="J83" s="351"/>
      <c r="K83" s="351"/>
      <c r="L83" s="351"/>
      <c r="M83" s="351"/>
      <c r="N83" s="352"/>
      <c r="O83" s="348" t="e">
        <f>'Result Format 2'!BA224</f>
        <v>#VALUE!</v>
      </c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</row>
    <row r="84" spans="2:28" ht="12.5" customHeight="1">
      <c r="B84" s="370"/>
      <c r="C84" s="371"/>
      <c r="D84" s="372"/>
      <c r="E84" s="349"/>
      <c r="F84" s="373"/>
      <c r="G84" s="374"/>
      <c r="H84" s="353"/>
      <c r="I84" s="354"/>
      <c r="J84" s="354"/>
      <c r="K84" s="354"/>
      <c r="L84" s="354"/>
      <c r="M84" s="354"/>
      <c r="N84" s="355"/>
      <c r="O84" s="349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</row>
    <row r="85" spans="2:28" ht="12.75" customHeight="1"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</row>
    <row r="86" spans="2:28"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</row>
    <row r="87" spans="2:28" ht="12.5" customHeight="1">
      <c r="B87" s="295" t="s">
        <v>93</v>
      </c>
      <c r="C87" s="297"/>
      <c r="D87" s="65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</row>
    <row r="88" spans="2:28" ht="12.5" customHeight="1">
      <c r="B88" s="298"/>
      <c r="C88" s="300"/>
      <c r="D88" s="65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</row>
    <row r="89" spans="2:28" ht="12.5" customHeight="1">
      <c r="B89" s="321"/>
      <c r="C89" s="322"/>
      <c r="D89" s="322"/>
      <c r="E89" s="322"/>
      <c r="F89" s="322"/>
      <c r="G89" s="322"/>
      <c r="H89" s="322"/>
      <c r="I89" s="322"/>
      <c r="J89" s="322"/>
      <c r="K89" s="322"/>
      <c r="L89" s="322"/>
      <c r="M89" s="322"/>
      <c r="N89" s="322"/>
      <c r="O89" s="322"/>
      <c r="P89" s="323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</row>
    <row r="90" spans="2:28" ht="12.5" customHeight="1">
      <c r="B90" s="324"/>
      <c r="C90" s="325"/>
      <c r="D90" s="325"/>
      <c r="E90" s="325"/>
      <c r="F90" s="325"/>
      <c r="G90" s="325"/>
      <c r="H90" s="325"/>
      <c r="I90" s="325"/>
      <c r="J90" s="325"/>
      <c r="K90" s="325"/>
      <c r="L90" s="325"/>
      <c r="M90" s="325"/>
      <c r="N90" s="325"/>
      <c r="O90" s="325"/>
      <c r="P90" s="326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</row>
    <row r="91" spans="2:28" ht="12.5" customHeight="1">
      <c r="B91" s="324"/>
      <c r="C91" s="325"/>
      <c r="D91" s="325"/>
      <c r="E91" s="325"/>
      <c r="F91" s="325"/>
      <c r="G91" s="325"/>
      <c r="H91" s="325"/>
      <c r="I91" s="325"/>
      <c r="J91" s="325"/>
      <c r="K91" s="325"/>
      <c r="L91" s="325"/>
      <c r="M91" s="325"/>
      <c r="N91" s="325"/>
      <c r="O91" s="325"/>
      <c r="P91" s="326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</row>
    <row r="92" spans="2:28" ht="12.5" customHeight="1">
      <c r="B92" s="324"/>
      <c r="C92" s="325"/>
      <c r="D92" s="325"/>
      <c r="E92" s="325"/>
      <c r="F92" s="325"/>
      <c r="G92" s="325"/>
      <c r="H92" s="325"/>
      <c r="I92" s="325"/>
      <c r="J92" s="325"/>
      <c r="K92" s="325"/>
      <c r="L92" s="325"/>
      <c r="M92" s="325"/>
      <c r="N92" s="325"/>
      <c r="O92" s="325"/>
      <c r="P92" s="326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</row>
    <row r="93" spans="2:28" ht="12.5" customHeight="1">
      <c r="B93" s="324"/>
      <c r="C93" s="325"/>
      <c r="D93" s="325"/>
      <c r="E93" s="325"/>
      <c r="F93" s="325"/>
      <c r="G93" s="325"/>
      <c r="H93" s="325"/>
      <c r="I93" s="325"/>
      <c r="J93" s="325"/>
      <c r="K93" s="325"/>
      <c r="L93" s="325"/>
      <c r="M93" s="325"/>
      <c r="N93" s="325"/>
      <c r="O93" s="325"/>
      <c r="P93" s="326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</row>
    <row r="94" spans="2:28" ht="12.5" customHeight="1">
      <c r="B94" s="324"/>
      <c r="C94" s="325"/>
      <c r="D94" s="325"/>
      <c r="E94" s="325"/>
      <c r="F94" s="325"/>
      <c r="G94" s="325"/>
      <c r="H94" s="325"/>
      <c r="I94" s="325"/>
      <c r="J94" s="325"/>
      <c r="K94" s="325"/>
      <c r="L94" s="325"/>
      <c r="M94" s="325"/>
      <c r="N94" s="325"/>
      <c r="O94" s="325"/>
      <c r="P94" s="326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</row>
    <row r="95" spans="2:28" ht="12.5" customHeight="1">
      <c r="B95" s="324"/>
      <c r="C95" s="325"/>
      <c r="D95" s="325"/>
      <c r="E95" s="325"/>
      <c r="F95" s="325"/>
      <c r="G95" s="325"/>
      <c r="H95" s="325"/>
      <c r="I95" s="325"/>
      <c r="J95" s="325"/>
      <c r="K95" s="325"/>
      <c r="L95" s="325"/>
      <c r="M95" s="325"/>
      <c r="N95" s="325"/>
      <c r="O95" s="325"/>
      <c r="P95" s="326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</row>
    <row r="96" spans="2:28" ht="12.5" customHeight="1">
      <c r="B96" s="324"/>
      <c r="C96" s="325"/>
      <c r="D96" s="325"/>
      <c r="E96" s="325"/>
      <c r="F96" s="325"/>
      <c r="G96" s="325"/>
      <c r="H96" s="325"/>
      <c r="I96" s="325"/>
      <c r="J96" s="325"/>
      <c r="K96" s="325"/>
      <c r="L96" s="325"/>
      <c r="M96" s="325"/>
      <c r="N96" s="325"/>
      <c r="O96" s="325"/>
      <c r="P96" s="326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</row>
    <row r="97" spans="2:28" ht="12.5" customHeight="1">
      <c r="B97" s="324"/>
      <c r="C97" s="325"/>
      <c r="D97" s="325"/>
      <c r="E97" s="325"/>
      <c r="F97" s="325"/>
      <c r="G97" s="325"/>
      <c r="H97" s="325"/>
      <c r="I97" s="325"/>
      <c r="J97" s="325"/>
      <c r="K97" s="325"/>
      <c r="L97" s="325"/>
      <c r="M97" s="325"/>
      <c r="N97" s="325"/>
      <c r="O97" s="325"/>
      <c r="P97" s="326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</row>
    <row r="98" spans="2:28" ht="12.5" customHeight="1">
      <c r="B98" s="327"/>
      <c r="C98" s="328"/>
      <c r="D98" s="328"/>
      <c r="E98" s="328"/>
      <c r="F98" s="328"/>
      <c r="G98" s="328"/>
      <c r="H98" s="328"/>
      <c r="I98" s="328"/>
      <c r="J98" s="328"/>
      <c r="K98" s="328"/>
      <c r="L98" s="328"/>
      <c r="M98" s="328"/>
      <c r="N98" s="328"/>
      <c r="O98" s="328"/>
      <c r="P98" s="329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</row>
    <row r="99" spans="2:28"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</row>
    <row r="100" spans="2:28" ht="14" customHeight="1">
      <c r="B100" s="295" t="s">
        <v>90</v>
      </c>
      <c r="C100" s="296"/>
      <c r="D100" s="297"/>
      <c r="E100" s="317" t="s">
        <v>136</v>
      </c>
      <c r="F100" s="342"/>
      <c r="G100" s="342"/>
      <c r="H100" s="318"/>
      <c r="I100" s="375"/>
      <c r="J100" s="376"/>
      <c r="K100" s="376"/>
      <c r="L100" s="376"/>
      <c r="M100" s="376"/>
      <c r="N100" s="71"/>
      <c r="O100" s="70"/>
      <c r="P100" s="376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</row>
    <row r="101" spans="2:28" ht="14" customHeight="1">
      <c r="B101" s="298"/>
      <c r="C101" s="299"/>
      <c r="D101" s="300"/>
      <c r="E101" s="319"/>
      <c r="F101" s="343"/>
      <c r="G101" s="343"/>
      <c r="H101" s="320"/>
      <c r="I101" s="375"/>
      <c r="J101" s="376"/>
      <c r="K101" s="376"/>
      <c r="L101" s="376"/>
      <c r="M101" s="376"/>
      <c r="N101" s="71"/>
      <c r="O101" s="70"/>
      <c r="P101" s="376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</row>
    <row r="102" spans="2:28"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</row>
    <row r="103" spans="2:28" ht="14" customHeight="1">
      <c r="B103" s="313" t="s">
        <v>91</v>
      </c>
      <c r="C103" s="330"/>
      <c r="D103" s="314"/>
      <c r="E103" s="332"/>
      <c r="F103" s="333"/>
      <c r="G103" s="333"/>
      <c r="H103" s="334"/>
      <c r="I103" s="63"/>
      <c r="J103" s="295" t="s">
        <v>92</v>
      </c>
      <c r="K103" s="296"/>
      <c r="L103" s="297"/>
      <c r="M103" s="317"/>
      <c r="N103" s="342"/>
      <c r="O103" s="342"/>
      <c r="P103" s="318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</row>
    <row r="104" spans="2:28" ht="14" customHeight="1">
      <c r="B104" s="315"/>
      <c r="C104" s="331"/>
      <c r="D104" s="316"/>
      <c r="E104" s="335"/>
      <c r="F104" s="336"/>
      <c r="G104" s="336"/>
      <c r="H104" s="337"/>
      <c r="I104" s="64"/>
      <c r="J104" s="298"/>
      <c r="K104" s="299"/>
      <c r="L104" s="300"/>
      <c r="M104" s="319"/>
      <c r="N104" s="343"/>
      <c r="O104" s="343"/>
      <c r="P104" s="320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</row>
    <row r="105" spans="2:28"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</row>
    <row r="106" spans="2:28"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</row>
    <row r="107" spans="2:28" ht="12.5" customHeight="1">
      <c r="B107" s="295" t="s">
        <v>190</v>
      </c>
      <c r="C107" s="296"/>
      <c r="D107" s="297"/>
      <c r="E107" s="359"/>
      <c r="F107" s="65"/>
      <c r="G107" s="295" t="s">
        <v>191</v>
      </c>
      <c r="H107" s="296"/>
      <c r="I107" s="296"/>
      <c r="J107" s="297"/>
      <c r="K107" s="361"/>
      <c r="L107" s="362"/>
      <c r="M107" s="295" t="s">
        <v>218</v>
      </c>
      <c r="N107" s="297"/>
      <c r="O107" s="344"/>
      <c r="P107" s="34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</row>
    <row r="108" spans="2:28" ht="12.5" customHeight="1">
      <c r="B108" s="298"/>
      <c r="C108" s="299"/>
      <c r="D108" s="300"/>
      <c r="E108" s="360"/>
      <c r="F108" s="65"/>
      <c r="G108" s="298"/>
      <c r="H108" s="299"/>
      <c r="I108" s="299"/>
      <c r="J108" s="300"/>
      <c r="K108" s="363"/>
      <c r="L108" s="364"/>
      <c r="M108" s="298"/>
      <c r="N108" s="300"/>
      <c r="O108" s="346"/>
      <c r="P108" s="347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</row>
    <row r="109" spans="2:28"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</row>
    <row r="110" spans="2:28" ht="13" hidden="1" customHeight="1">
      <c r="B110" s="339" t="s">
        <v>113</v>
      </c>
      <c r="C110" s="365" t="s">
        <v>106</v>
      </c>
      <c r="D110" s="366"/>
      <c r="E110" s="69"/>
      <c r="F110" s="65"/>
      <c r="G110" s="68" t="s">
        <v>67</v>
      </c>
      <c r="H110" s="68">
        <v>100</v>
      </c>
      <c r="I110" s="68">
        <f>H110/2</f>
        <v>50</v>
      </c>
      <c r="J110" s="68">
        <f t="shared" ref="J110:P111" si="3">I110/2</f>
        <v>25</v>
      </c>
      <c r="K110" s="68">
        <f t="shared" si="3"/>
        <v>12.5</v>
      </c>
      <c r="L110" s="68">
        <f t="shared" si="3"/>
        <v>6.25</v>
      </c>
      <c r="M110" s="68">
        <f t="shared" si="3"/>
        <v>3.125</v>
      </c>
      <c r="N110" s="68">
        <f t="shared" si="3"/>
        <v>1.5625</v>
      </c>
      <c r="O110" s="68">
        <f t="shared" si="3"/>
        <v>0.78125</v>
      </c>
      <c r="P110" s="68">
        <f t="shared" si="3"/>
        <v>0.390625</v>
      </c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</row>
    <row r="111" spans="2:28" ht="13" hidden="1" customHeight="1">
      <c r="B111" s="340"/>
      <c r="C111" s="365" t="s">
        <v>103</v>
      </c>
      <c r="D111" s="366"/>
      <c r="E111" s="69"/>
      <c r="F111" s="65"/>
      <c r="G111" s="68" t="s">
        <v>68</v>
      </c>
      <c r="H111" s="68">
        <v>500</v>
      </c>
      <c r="I111" s="68">
        <f>H111/2</f>
        <v>250</v>
      </c>
      <c r="J111" s="68">
        <f t="shared" si="3"/>
        <v>125</v>
      </c>
      <c r="K111" s="68">
        <f t="shared" si="3"/>
        <v>62.5</v>
      </c>
      <c r="L111" s="68">
        <f t="shared" si="3"/>
        <v>31.25</v>
      </c>
      <c r="M111" s="68">
        <f t="shared" si="3"/>
        <v>15.625</v>
      </c>
      <c r="N111" s="68">
        <f t="shared" si="3"/>
        <v>7.8125</v>
      </c>
      <c r="O111" s="68">
        <f t="shared" si="3"/>
        <v>3.90625</v>
      </c>
      <c r="P111" s="68">
        <f t="shared" si="3"/>
        <v>1.953125</v>
      </c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</row>
    <row r="112" spans="2:28" ht="12.5" hidden="1" customHeight="1"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</row>
    <row r="113" spans="2:28" ht="20" customHeight="1">
      <c r="B113" s="367" t="s">
        <v>229</v>
      </c>
      <c r="C113" s="368"/>
      <c r="D113" s="369"/>
      <c r="E113" s="348" t="e">
        <f>'Result Format 2'!BH98</f>
        <v>#VALUE!</v>
      </c>
      <c r="F113" s="373" t="e">
        <f>IF(E113&lt;3,"Rejected","Pass the acceptance criteria")</f>
        <v>#VALUE!</v>
      </c>
      <c r="G113" s="374"/>
      <c r="H113" s="350" t="s">
        <v>230</v>
      </c>
      <c r="I113" s="351"/>
      <c r="J113" s="351"/>
      <c r="K113" s="351"/>
      <c r="L113" s="351"/>
      <c r="M113" s="351"/>
      <c r="N113" s="352"/>
      <c r="O113" s="348" t="e">
        <f>'Result Format 2'!BT224</f>
        <v>#VALUE!</v>
      </c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</row>
    <row r="114" spans="2:28" ht="12.5" customHeight="1">
      <c r="B114" s="370"/>
      <c r="C114" s="371"/>
      <c r="D114" s="372"/>
      <c r="E114" s="349"/>
      <c r="F114" s="373"/>
      <c r="G114" s="374"/>
      <c r="H114" s="353"/>
      <c r="I114" s="354"/>
      <c r="J114" s="354"/>
      <c r="K114" s="354"/>
      <c r="L114" s="354"/>
      <c r="M114" s="354"/>
      <c r="N114" s="355"/>
      <c r="O114" s="349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</row>
    <row r="115" spans="2:28"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</row>
    <row r="116" spans="2:28"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</row>
    <row r="117" spans="2:28" ht="12.5" customHeight="1">
      <c r="B117" s="295" t="s">
        <v>93</v>
      </c>
      <c r="C117" s="297"/>
      <c r="D117" s="65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</row>
    <row r="118" spans="2:28" ht="12.5" customHeight="1">
      <c r="B118" s="298"/>
      <c r="C118" s="300"/>
      <c r="D118" s="65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</row>
    <row r="119" spans="2:28" ht="12.5" customHeight="1">
      <c r="B119" s="321"/>
      <c r="C119" s="322"/>
      <c r="D119" s="322"/>
      <c r="E119" s="322"/>
      <c r="F119" s="322"/>
      <c r="G119" s="322"/>
      <c r="H119" s="322"/>
      <c r="I119" s="322"/>
      <c r="J119" s="322"/>
      <c r="K119" s="322"/>
      <c r="L119" s="322"/>
      <c r="M119" s="322"/>
      <c r="N119" s="322"/>
      <c r="O119" s="322"/>
      <c r="P119" s="323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</row>
    <row r="120" spans="2:28" ht="12.5" customHeight="1">
      <c r="B120" s="324"/>
      <c r="C120" s="325"/>
      <c r="D120" s="325"/>
      <c r="E120" s="325"/>
      <c r="F120" s="325"/>
      <c r="G120" s="325"/>
      <c r="H120" s="325"/>
      <c r="I120" s="325"/>
      <c r="J120" s="325"/>
      <c r="K120" s="325"/>
      <c r="L120" s="325"/>
      <c r="M120" s="325"/>
      <c r="N120" s="325"/>
      <c r="O120" s="325"/>
      <c r="P120" s="326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</row>
    <row r="121" spans="2:28" ht="12.5" customHeight="1">
      <c r="B121" s="324"/>
      <c r="C121" s="325"/>
      <c r="D121" s="325"/>
      <c r="E121" s="325"/>
      <c r="F121" s="325"/>
      <c r="G121" s="325"/>
      <c r="H121" s="325"/>
      <c r="I121" s="325"/>
      <c r="J121" s="325"/>
      <c r="K121" s="325"/>
      <c r="L121" s="325"/>
      <c r="M121" s="325"/>
      <c r="N121" s="325"/>
      <c r="O121" s="325"/>
      <c r="P121" s="326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</row>
    <row r="122" spans="2:28" ht="12.5" customHeight="1">
      <c r="B122" s="324"/>
      <c r="C122" s="325"/>
      <c r="D122" s="325"/>
      <c r="E122" s="325"/>
      <c r="F122" s="325"/>
      <c r="G122" s="325"/>
      <c r="H122" s="325"/>
      <c r="I122" s="325"/>
      <c r="J122" s="325"/>
      <c r="K122" s="325"/>
      <c r="L122" s="325"/>
      <c r="M122" s="325"/>
      <c r="N122" s="325"/>
      <c r="O122" s="325"/>
      <c r="P122" s="326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</row>
    <row r="123" spans="2:28" ht="12.5" customHeight="1">
      <c r="B123" s="324"/>
      <c r="C123" s="325"/>
      <c r="D123" s="325"/>
      <c r="E123" s="325"/>
      <c r="F123" s="325"/>
      <c r="G123" s="325"/>
      <c r="H123" s="325"/>
      <c r="I123" s="325"/>
      <c r="J123" s="325"/>
      <c r="K123" s="325"/>
      <c r="L123" s="325"/>
      <c r="M123" s="325"/>
      <c r="N123" s="325"/>
      <c r="O123" s="325"/>
      <c r="P123" s="326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</row>
    <row r="124" spans="2:28" ht="12.5" customHeight="1">
      <c r="B124" s="324"/>
      <c r="C124" s="325"/>
      <c r="D124" s="325"/>
      <c r="E124" s="325"/>
      <c r="F124" s="325"/>
      <c r="G124" s="325"/>
      <c r="H124" s="325"/>
      <c r="I124" s="325"/>
      <c r="J124" s="325"/>
      <c r="K124" s="325"/>
      <c r="L124" s="325"/>
      <c r="M124" s="325"/>
      <c r="N124" s="325"/>
      <c r="O124" s="325"/>
      <c r="P124" s="326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</row>
    <row r="125" spans="2:28" ht="12.5" customHeight="1">
      <c r="B125" s="324"/>
      <c r="C125" s="325"/>
      <c r="D125" s="325"/>
      <c r="E125" s="325"/>
      <c r="F125" s="325"/>
      <c r="G125" s="325"/>
      <c r="H125" s="325"/>
      <c r="I125" s="325"/>
      <c r="J125" s="325"/>
      <c r="K125" s="325"/>
      <c r="L125" s="325"/>
      <c r="M125" s="325"/>
      <c r="N125" s="325"/>
      <c r="O125" s="325"/>
      <c r="P125" s="326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</row>
    <row r="126" spans="2:28" ht="12.5" customHeight="1">
      <c r="B126" s="324"/>
      <c r="C126" s="325"/>
      <c r="D126" s="325"/>
      <c r="E126" s="325"/>
      <c r="F126" s="325"/>
      <c r="G126" s="325"/>
      <c r="H126" s="325"/>
      <c r="I126" s="325"/>
      <c r="J126" s="325"/>
      <c r="K126" s="325"/>
      <c r="L126" s="325"/>
      <c r="M126" s="325"/>
      <c r="N126" s="325"/>
      <c r="O126" s="325"/>
      <c r="P126" s="326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</row>
    <row r="127" spans="2:28" ht="12.5" customHeight="1">
      <c r="B127" s="324"/>
      <c r="C127" s="325"/>
      <c r="D127" s="325"/>
      <c r="E127" s="325"/>
      <c r="F127" s="325"/>
      <c r="G127" s="325"/>
      <c r="H127" s="325"/>
      <c r="I127" s="325"/>
      <c r="J127" s="325"/>
      <c r="K127" s="325"/>
      <c r="L127" s="325"/>
      <c r="M127" s="325"/>
      <c r="N127" s="325"/>
      <c r="O127" s="325"/>
      <c r="P127" s="326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</row>
    <row r="128" spans="2:28" ht="12.5" customHeight="1">
      <c r="B128" s="327"/>
      <c r="C128" s="328"/>
      <c r="D128" s="328"/>
      <c r="E128" s="328"/>
      <c r="F128" s="328"/>
      <c r="G128" s="328"/>
      <c r="H128" s="328"/>
      <c r="I128" s="328"/>
      <c r="J128" s="328"/>
      <c r="K128" s="328"/>
      <c r="L128" s="328"/>
      <c r="M128" s="328"/>
      <c r="N128" s="328"/>
      <c r="O128" s="328"/>
      <c r="P128" s="329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</row>
    <row r="129" spans="2:28"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</row>
    <row r="130" spans="2:28" ht="14" customHeight="1">
      <c r="B130" s="295" t="s">
        <v>90</v>
      </c>
      <c r="C130" s="296"/>
      <c r="D130" s="297"/>
      <c r="E130" s="317" t="s">
        <v>195</v>
      </c>
      <c r="F130" s="342"/>
      <c r="G130" s="342"/>
      <c r="H130" s="318"/>
      <c r="I130" s="375"/>
      <c r="J130" s="376"/>
      <c r="K130" s="376"/>
      <c r="L130" s="376"/>
      <c r="M130" s="376"/>
      <c r="N130" s="71"/>
      <c r="O130" s="70"/>
      <c r="P130" s="376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</row>
    <row r="131" spans="2:28" ht="14" customHeight="1">
      <c r="B131" s="298"/>
      <c r="C131" s="299"/>
      <c r="D131" s="300"/>
      <c r="E131" s="319"/>
      <c r="F131" s="343"/>
      <c r="G131" s="343"/>
      <c r="H131" s="320"/>
      <c r="I131" s="375"/>
      <c r="J131" s="376"/>
      <c r="K131" s="376"/>
      <c r="L131" s="376"/>
      <c r="M131" s="376"/>
      <c r="N131" s="71"/>
      <c r="O131" s="70"/>
      <c r="P131" s="376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</row>
    <row r="132" spans="2:28"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</row>
    <row r="133" spans="2:28" ht="14" customHeight="1">
      <c r="B133" s="313" t="s">
        <v>91</v>
      </c>
      <c r="C133" s="330"/>
      <c r="D133" s="314"/>
      <c r="E133" s="332"/>
      <c r="F133" s="333"/>
      <c r="G133" s="333"/>
      <c r="H133" s="334"/>
      <c r="I133" s="63"/>
      <c r="J133" s="295" t="s">
        <v>92</v>
      </c>
      <c r="K133" s="296"/>
      <c r="L133" s="297"/>
      <c r="M133" s="317"/>
      <c r="N133" s="342"/>
      <c r="O133" s="342"/>
      <c r="P133" s="318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</row>
    <row r="134" spans="2:28" ht="14" customHeight="1">
      <c r="B134" s="315"/>
      <c r="C134" s="331"/>
      <c r="D134" s="316"/>
      <c r="E134" s="335"/>
      <c r="F134" s="336"/>
      <c r="G134" s="336"/>
      <c r="H134" s="337"/>
      <c r="I134" s="64"/>
      <c r="J134" s="298"/>
      <c r="K134" s="299"/>
      <c r="L134" s="300"/>
      <c r="M134" s="319"/>
      <c r="N134" s="343"/>
      <c r="O134" s="343"/>
      <c r="P134" s="320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</row>
    <row r="135" spans="2:28"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</row>
    <row r="136" spans="2:28"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</row>
    <row r="137" spans="2:28" ht="12.5" customHeight="1">
      <c r="B137" s="295" t="s">
        <v>190</v>
      </c>
      <c r="C137" s="296"/>
      <c r="D137" s="297"/>
      <c r="E137" s="359"/>
      <c r="F137" s="65"/>
      <c r="G137" s="295" t="s">
        <v>191</v>
      </c>
      <c r="H137" s="296"/>
      <c r="I137" s="296"/>
      <c r="J137" s="297"/>
      <c r="K137" s="361"/>
      <c r="L137" s="362"/>
      <c r="M137" s="295" t="s">
        <v>94</v>
      </c>
      <c r="N137" s="297"/>
      <c r="O137" s="344"/>
      <c r="P137" s="34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</row>
    <row r="138" spans="2:28" ht="12.5" customHeight="1">
      <c r="B138" s="298"/>
      <c r="C138" s="299"/>
      <c r="D138" s="300"/>
      <c r="E138" s="360"/>
      <c r="F138" s="65"/>
      <c r="G138" s="298"/>
      <c r="H138" s="299"/>
      <c r="I138" s="299"/>
      <c r="J138" s="300"/>
      <c r="K138" s="363"/>
      <c r="L138" s="364"/>
      <c r="M138" s="298"/>
      <c r="N138" s="300"/>
      <c r="O138" s="346"/>
      <c r="P138" s="347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</row>
    <row r="139" spans="2:28"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</row>
    <row r="140" spans="2:28" ht="13" hidden="1" customHeight="1">
      <c r="B140" s="339" t="s">
        <v>113</v>
      </c>
      <c r="C140" s="365" t="s">
        <v>106</v>
      </c>
      <c r="D140" s="366"/>
      <c r="E140" s="69"/>
      <c r="F140" s="65"/>
      <c r="G140" s="68" t="s">
        <v>67</v>
      </c>
      <c r="H140" s="68">
        <v>100</v>
      </c>
      <c r="I140" s="68">
        <f>H140/2</f>
        <v>50</v>
      </c>
      <c r="J140" s="68">
        <f t="shared" ref="J140:P141" si="4">I140/2</f>
        <v>25</v>
      </c>
      <c r="K140" s="68">
        <f t="shared" si="4"/>
        <v>12.5</v>
      </c>
      <c r="L140" s="68">
        <f t="shared" si="4"/>
        <v>6.25</v>
      </c>
      <c r="M140" s="68">
        <f t="shared" si="4"/>
        <v>3.125</v>
      </c>
      <c r="N140" s="68">
        <f t="shared" si="4"/>
        <v>1.5625</v>
      </c>
      <c r="O140" s="68">
        <f t="shared" si="4"/>
        <v>0.78125</v>
      </c>
      <c r="P140" s="68">
        <f t="shared" si="4"/>
        <v>0.390625</v>
      </c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</row>
    <row r="141" spans="2:28" ht="13" hidden="1" customHeight="1">
      <c r="B141" s="340"/>
      <c r="C141" s="365" t="s">
        <v>103</v>
      </c>
      <c r="D141" s="366"/>
      <c r="E141" s="69"/>
      <c r="F141" s="65"/>
      <c r="G141" s="68" t="s">
        <v>68</v>
      </c>
      <c r="H141" s="68">
        <v>500</v>
      </c>
      <c r="I141" s="68">
        <f>H141/2</f>
        <v>250</v>
      </c>
      <c r="J141" s="68">
        <f t="shared" si="4"/>
        <v>125</v>
      </c>
      <c r="K141" s="68">
        <f t="shared" si="4"/>
        <v>62.5</v>
      </c>
      <c r="L141" s="68">
        <f t="shared" si="4"/>
        <v>31.25</v>
      </c>
      <c r="M141" s="68">
        <f t="shared" si="4"/>
        <v>15.625</v>
      </c>
      <c r="N141" s="68">
        <f t="shared" si="4"/>
        <v>7.8125</v>
      </c>
      <c r="O141" s="68">
        <f t="shared" si="4"/>
        <v>3.90625</v>
      </c>
      <c r="P141" s="68">
        <f t="shared" si="4"/>
        <v>1.953125</v>
      </c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</row>
    <row r="142" spans="2:28" ht="12.5" hidden="1" customHeight="1"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</row>
    <row r="143" spans="2:28" ht="20" customHeight="1">
      <c r="B143" s="367" t="s">
        <v>229</v>
      </c>
      <c r="C143" s="368"/>
      <c r="D143" s="369"/>
      <c r="E143" s="348" t="e">
        <f>'Result Format 2'!CA98</f>
        <v>#VALUE!</v>
      </c>
      <c r="F143" s="373" t="e">
        <f>IF(E143&lt;3,"Rejected","Pass the acceptance criteria")</f>
        <v>#VALUE!</v>
      </c>
      <c r="G143" s="374"/>
      <c r="H143" s="350" t="s">
        <v>230</v>
      </c>
      <c r="I143" s="351"/>
      <c r="J143" s="351"/>
      <c r="K143" s="351"/>
      <c r="L143" s="351"/>
      <c r="M143" s="351"/>
      <c r="N143" s="352"/>
      <c r="O143" s="348" t="e">
        <f>'Result Format 2'!CM224</f>
        <v>#VALUE!</v>
      </c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</row>
    <row r="144" spans="2:28" ht="12.5" customHeight="1">
      <c r="B144" s="370"/>
      <c r="C144" s="371"/>
      <c r="D144" s="372"/>
      <c r="E144" s="349"/>
      <c r="F144" s="373"/>
      <c r="G144" s="374"/>
      <c r="H144" s="353"/>
      <c r="I144" s="354"/>
      <c r="J144" s="354"/>
      <c r="K144" s="354"/>
      <c r="L144" s="354"/>
      <c r="M144" s="354"/>
      <c r="N144" s="355"/>
      <c r="O144" s="349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</row>
    <row r="145" spans="2:28"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</row>
    <row r="146" spans="2:28"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</row>
    <row r="147" spans="2:28" ht="12.5" customHeight="1">
      <c r="B147" s="295" t="s">
        <v>93</v>
      </c>
      <c r="C147" s="297"/>
      <c r="D147" s="65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</row>
    <row r="148" spans="2:28" ht="12.5" customHeight="1">
      <c r="B148" s="298"/>
      <c r="C148" s="300"/>
      <c r="D148" s="65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</row>
    <row r="149" spans="2:28" ht="12.5" customHeight="1">
      <c r="B149" s="321"/>
      <c r="C149" s="322"/>
      <c r="D149" s="322"/>
      <c r="E149" s="322"/>
      <c r="F149" s="322"/>
      <c r="G149" s="322"/>
      <c r="H149" s="322"/>
      <c r="I149" s="322"/>
      <c r="J149" s="322"/>
      <c r="K149" s="322"/>
      <c r="L149" s="322"/>
      <c r="M149" s="322"/>
      <c r="N149" s="322"/>
      <c r="O149" s="322"/>
      <c r="P149" s="323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</row>
    <row r="150" spans="2:28" ht="12.5" customHeight="1">
      <c r="B150" s="324"/>
      <c r="C150" s="325"/>
      <c r="D150" s="325"/>
      <c r="E150" s="325"/>
      <c r="F150" s="325"/>
      <c r="G150" s="325"/>
      <c r="H150" s="325"/>
      <c r="I150" s="325"/>
      <c r="J150" s="325"/>
      <c r="K150" s="325"/>
      <c r="L150" s="325"/>
      <c r="M150" s="325"/>
      <c r="N150" s="325"/>
      <c r="O150" s="325"/>
      <c r="P150" s="326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</row>
    <row r="151" spans="2:28" ht="12.5" customHeight="1">
      <c r="B151" s="324"/>
      <c r="C151" s="325"/>
      <c r="D151" s="325"/>
      <c r="E151" s="325"/>
      <c r="F151" s="325"/>
      <c r="G151" s="325"/>
      <c r="H151" s="325"/>
      <c r="I151" s="325"/>
      <c r="J151" s="325"/>
      <c r="K151" s="325"/>
      <c r="L151" s="325"/>
      <c r="M151" s="325"/>
      <c r="N151" s="325"/>
      <c r="O151" s="325"/>
      <c r="P151" s="326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</row>
    <row r="152" spans="2:28" ht="12.5" customHeight="1">
      <c r="B152" s="324"/>
      <c r="C152" s="325"/>
      <c r="D152" s="325"/>
      <c r="E152" s="325"/>
      <c r="F152" s="325"/>
      <c r="G152" s="325"/>
      <c r="H152" s="325"/>
      <c r="I152" s="325"/>
      <c r="J152" s="325"/>
      <c r="K152" s="325"/>
      <c r="L152" s="325"/>
      <c r="M152" s="325"/>
      <c r="N152" s="325"/>
      <c r="O152" s="325"/>
      <c r="P152" s="326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</row>
    <row r="153" spans="2:28" ht="12.5" customHeight="1">
      <c r="B153" s="324"/>
      <c r="C153" s="325"/>
      <c r="D153" s="325"/>
      <c r="E153" s="325"/>
      <c r="F153" s="325"/>
      <c r="G153" s="325"/>
      <c r="H153" s="325"/>
      <c r="I153" s="325"/>
      <c r="J153" s="325"/>
      <c r="K153" s="325"/>
      <c r="L153" s="325"/>
      <c r="M153" s="325"/>
      <c r="N153" s="325"/>
      <c r="O153" s="325"/>
      <c r="P153" s="326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</row>
    <row r="154" spans="2:28" ht="12.5" customHeight="1">
      <c r="B154" s="324"/>
      <c r="C154" s="325"/>
      <c r="D154" s="325"/>
      <c r="E154" s="325"/>
      <c r="F154" s="325"/>
      <c r="G154" s="325"/>
      <c r="H154" s="325"/>
      <c r="I154" s="325"/>
      <c r="J154" s="325"/>
      <c r="K154" s="325"/>
      <c r="L154" s="325"/>
      <c r="M154" s="325"/>
      <c r="N154" s="325"/>
      <c r="O154" s="325"/>
      <c r="P154" s="326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</row>
    <row r="155" spans="2:28" ht="12.5" customHeight="1">
      <c r="B155" s="324"/>
      <c r="C155" s="325"/>
      <c r="D155" s="325"/>
      <c r="E155" s="325"/>
      <c r="F155" s="325"/>
      <c r="G155" s="325"/>
      <c r="H155" s="325"/>
      <c r="I155" s="325"/>
      <c r="J155" s="325"/>
      <c r="K155" s="325"/>
      <c r="L155" s="325"/>
      <c r="M155" s="325"/>
      <c r="N155" s="325"/>
      <c r="O155" s="325"/>
      <c r="P155" s="326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</row>
    <row r="156" spans="2:28" ht="12.5" customHeight="1">
      <c r="B156" s="324"/>
      <c r="C156" s="325"/>
      <c r="D156" s="325"/>
      <c r="E156" s="325"/>
      <c r="F156" s="325"/>
      <c r="G156" s="325"/>
      <c r="H156" s="325"/>
      <c r="I156" s="325"/>
      <c r="J156" s="325"/>
      <c r="K156" s="325"/>
      <c r="L156" s="325"/>
      <c r="M156" s="325"/>
      <c r="N156" s="325"/>
      <c r="O156" s="325"/>
      <c r="P156" s="326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</row>
    <row r="157" spans="2:28" ht="12.5" customHeight="1">
      <c r="B157" s="324"/>
      <c r="C157" s="325"/>
      <c r="D157" s="325"/>
      <c r="E157" s="325"/>
      <c r="F157" s="325"/>
      <c r="G157" s="325"/>
      <c r="H157" s="325"/>
      <c r="I157" s="325"/>
      <c r="J157" s="325"/>
      <c r="K157" s="325"/>
      <c r="L157" s="325"/>
      <c r="M157" s="325"/>
      <c r="N157" s="325"/>
      <c r="O157" s="325"/>
      <c r="P157" s="326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</row>
    <row r="158" spans="2:28" ht="12.5" customHeight="1">
      <c r="B158" s="327"/>
      <c r="C158" s="328"/>
      <c r="D158" s="328"/>
      <c r="E158" s="328"/>
      <c r="F158" s="328"/>
      <c r="G158" s="328"/>
      <c r="H158" s="328"/>
      <c r="I158" s="328"/>
      <c r="J158" s="328"/>
      <c r="K158" s="328"/>
      <c r="L158" s="328"/>
      <c r="M158" s="328"/>
      <c r="N158" s="328"/>
      <c r="O158" s="328"/>
      <c r="P158" s="329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</row>
    <row r="159" spans="2:28"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</row>
    <row r="160" spans="2:28" ht="14" customHeight="1">
      <c r="B160" s="295" t="s">
        <v>90</v>
      </c>
      <c r="C160" s="296"/>
      <c r="D160" s="297"/>
      <c r="E160" s="317" t="s">
        <v>138</v>
      </c>
      <c r="F160" s="342"/>
      <c r="G160" s="342"/>
      <c r="H160" s="318"/>
      <c r="I160" s="375"/>
      <c r="J160" s="376"/>
      <c r="K160" s="376"/>
      <c r="L160" s="376"/>
      <c r="M160" s="376"/>
      <c r="N160" s="71"/>
      <c r="O160" s="70"/>
      <c r="P160" s="376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</row>
    <row r="161" spans="2:28" ht="14" customHeight="1">
      <c r="B161" s="298"/>
      <c r="C161" s="299"/>
      <c r="D161" s="300"/>
      <c r="E161" s="319"/>
      <c r="F161" s="343"/>
      <c r="G161" s="343"/>
      <c r="H161" s="320"/>
      <c r="I161" s="375"/>
      <c r="J161" s="376"/>
      <c r="K161" s="376"/>
      <c r="L161" s="376"/>
      <c r="M161" s="376"/>
      <c r="N161" s="71"/>
      <c r="O161" s="70"/>
      <c r="P161" s="376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</row>
    <row r="162" spans="2:28"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</row>
    <row r="163" spans="2:28" ht="14" customHeight="1">
      <c r="B163" s="313" t="s">
        <v>91</v>
      </c>
      <c r="C163" s="330"/>
      <c r="D163" s="314"/>
      <c r="E163" s="332"/>
      <c r="F163" s="333"/>
      <c r="G163" s="333"/>
      <c r="H163" s="334"/>
      <c r="I163" s="63"/>
      <c r="J163" s="295" t="s">
        <v>92</v>
      </c>
      <c r="K163" s="296"/>
      <c r="L163" s="297"/>
      <c r="M163" s="317"/>
      <c r="N163" s="342"/>
      <c r="O163" s="342"/>
      <c r="P163" s="318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</row>
    <row r="164" spans="2:28" ht="14" customHeight="1">
      <c r="B164" s="315"/>
      <c r="C164" s="331"/>
      <c r="D164" s="316"/>
      <c r="E164" s="335"/>
      <c r="F164" s="336"/>
      <c r="G164" s="336"/>
      <c r="H164" s="337"/>
      <c r="I164" s="64"/>
      <c r="J164" s="298"/>
      <c r="K164" s="299"/>
      <c r="L164" s="300"/>
      <c r="M164" s="319"/>
      <c r="N164" s="343"/>
      <c r="O164" s="343"/>
      <c r="P164" s="320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</row>
    <row r="165" spans="2:28"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</row>
    <row r="166" spans="2:28"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</row>
    <row r="167" spans="2:28" ht="12.5" customHeight="1">
      <c r="B167" s="295" t="s">
        <v>190</v>
      </c>
      <c r="C167" s="296"/>
      <c r="D167" s="297"/>
      <c r="E167" s="359"/>
      <c r="F167" s="65"/>
      <c r="G167" s="295" t="s">
        <v>191</v>
      </c>
      <c r="H167" s="296"/>
      <c r="I167" s="296"/>
      <c r="J167" s="297"/>
      <c r="K167" s="361"/>
      <c r="L167" s="362"/>
      <c r="M167" s="295" t="s">
        <v>216</v>
      </c>
      <c r="N167" s="297"/>
      <c r="O167" s="344"/>
      <c r="P167" s="34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</row>
    <row r="168" spans="2:28" ht="12.5" customHeight="1">
      <c r="B168" s="298"/>
      <c r="C168" s="299"/>
      <c r="D168" s="300"/>
      <c r="E168" s="360"/>
      <c r="F168" s="65"/>
      <c r="G168" s="298"/>
      <c r="H168" s="299"/>
      <c r="I168" s="299"/>
      <c r="J168" s="300"/>
      <c r="K168" s="363"/>
      <c r="L168" s="364"/>
      <c r="M168" s="298"/>
      <c r="N168" s="300"/>
      <c r="O168" s="346"/>
      <c r="P168" s="347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</row>
    <row r="169" spans="2:28"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</row>
    <row r="170" spans="2:28" ht="13" hidden="1" customHeight="1">
      <c r="B170" s="339" t="s">
        <v>113</v>
      </c>
      <c r="C170" s="365" t="s">
        <v>106</v>
      </c>
      <c r="D170" s="366"/>
      <c r="E170" s="69"/>
      <c r="F170" s="65"/>
      <c r="G170" s="68" t="s">
        <v>67</v>
      </c>
      <c r="H170" s="68">
        <v>100</v>
      </c>
      <c r="I170" s="68">
        <f>H170/2</f>
        <v>50</v>
      </c>
      <c r="J170" s="68">
        <f t="shared" ref="J170:P171" si="5">I170/2</f>
        <v>25</v>
      </c>
      <c r="K170" s="68">
        <f t="shared" si="5"/>
        <v>12.5</v>
      </c>
      <c r="L170" s="68">
        <f t="shared" si="5"/>
        <v>6.25</v>
      </c>
      <c r="M170" s="68">
        <f t="shared" si="5"/>
        <v>3.125</v>
      </c>
      <c r="N170" s="68">
        <f t="shared" si="5"/>
        <v>1.5625</v>
      </c>
      <c r="O170" s="68">
        <f t="shared" si="5"/>
        <v>0.78125</v>
      </c>
      <c r="P170" s="68">
        <f t="shared" si="5"/>
        <v>0.390625</v>
      </c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</row>
    <row r="171" spans="2:28" ht="13" hidden="1" customHeight="1">
      <c r="B171" s="340"/>
      <c r="C171" s="365" t="s">
        <v>103</v>
      </c>
      <c r="D171" s="366"/>
      <c r="E171" s="69"/>
      <c r="F171" s="65"/>
      <c r="G171" s="68" t="s">
        <v>68</v>
      </c>
      <c r="H171" s="68">
        <v>500</v>
      </c>
      <c r="I171" s="68">
        <f>H171/2</f>
        <v>250</v>
      </c>
      <c r="J171" s="68">
        <f t="shared" si="5"/>
        <v>125</v>
      </c>
      <c r="K171" s="68">
        <f t="shared" si="5"/>
        <v>62.5</v>
      </c>
      <c r="L171" s="68">
        <f t="shared" si="5"/>
        <v>31.25</v>
      </c>
      <c r="M171" s="68">
        <f t="shared" si="5"/>
        <v>15.625</v>
      </c>
      <c r="N171" s="68">
        <f t="shared" si="5"/>
        <v>7.8125</v>
      </c>
      <c r="O171" s="68">
        <f t="shared" si="5"/>
        <v>3.90625</v>
      </c>
      <c r="P171" s="68">
        <f t="shared" si="5"/>
        <v>1.953125</v>
      </c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</row>
    <row r="172" spans="2:28" ht="12.5" hidden="1" customHeight="1"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</row>
    <row r="173" spans="2:28" ht="20" customHeight="1">
      <c r="B173" s="367" t="s">
        <v>229</v>
      </c>
      <c r="C173" s="368"/>
      <c r="D173" s="369"/>
      <c r="E173" s="348" t="e">
        <f>'Result Format 2'!CT98</f>
        <v>#VALUE!</v>
      </c>
      <c r="F173" s="373" t="e">
        <f>IF(E173&lt;3,"Rejected","Pass the acceptance criteria")</f>
        <v>#VALUE!</v>
      </c>
      <c r="G173" s="374"/>
      <c r="H173" s="350" t="s">
        <v>230</v>
      </c>
      <c r="I173" s="351"/>
      <c r="J173" s="351"/>
      <c r="K173" s="351"/>
      <c r="L173" s="351"/>
      <c r="M173" s="351"/>
      <c r="N173" s="352"/>
      <c r="O173" s="348" t="e">
        <f>'Result Format 2'!DF224</f>
        <v>#VALUE!</v>
      </c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</row>
    <row r="174" spans="2:28" ht="12.5" customHeight="1">
      <c r="B174" s="370"/>
      <c r="C174" s="371"/>
      <c r="D174" s="372"/>
      <c r="E174" s="349"/>
      <c r="F174" s="373"/>
      <c r="G174" s="374"/>
      <c r="H174" s="353"/>
      <c r="I174" s="354"/>
      <c r="J174" s="354"/>
      <c r="K174" s="354"/>
      <c r="L174" s="354"/>
      <c r="M174" s="354"/>
      <c r="N174" s="355"/>
      <c r="O174" s="349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</row>
    <row r="175" spans="2:28"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</row>
    <row r="176" spans="2:28"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</row>
    <row r="177" spans="1:28" ht="12.5" customHeight="1">
      <c r="B177" s="295" t="s">
        <v>93</v>
      </c>
      <c r="C177" s="297"/>
      <c r="D177" s="65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</row>
    <row r="178" spans="1:28" ht="12.5" customHeight="1">
      <c r="B178" s="298"/>
      <c r="C178" s="300"/>
      <c r="D178" s="65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</row>
    <row r="179" spans="1:28" ht="12.5" customHeight="1">
      <c r="B179" s="321"/>
      <c r="C179" s="322"/>
      <c r="D179" s="322"/>
      <c r="E179" s="322"/>
      <c r="F179" s="322"/>
      <c r="G179" s="322"/>
      <c r="H179" s="322"/>
      <c r="I179" s="322"/>
      <c r="J179" s="322"/>
      <c r="K179" s="322"/>
      <c r="L179" s="322"/>
      <c r="M179" s="322"/>
      <c r="N179" s="322"/>
      <c r="O179" s="322"/>
      <c r="P179" s="323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</row>
    <row r="180" spans="1:28" ht="12.5" customHeight="1">
      <c r="B180" s="324"/>
      <c r="C180" s="325"/>
      <c r="D180" s="325"/>
      <c r="E180" s="325"/>
      <c r="F180" s="325"/>
      <c r="G180" s="325"/>
      <c r="H180" s="325"/>
      <c r="I180" s="325"/>
      <c r="J180" s="325"/>
      <c r="K180" s="325"/>
      <c r="L180" s="325"/>
      <c r="M180" s="325"/>
      <c r="N180" s="325"/>
      <c r="O180" s="325"/>
      <c r="P180" s="326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</row>
    <row r="181" spans="1:28" ht="12.5" customHeight="1">
      <c r="B181" s="324"/>
      <c r="C181" s="325"/>
      <c r="D181" s="325"/>
      <c r="E181" s="325"/>
      <c r="F181" s="325"/>
      <c r="G181" s="325"/>
      <c r="H181" s="325"/>
      <c r="I181" s="325"/>
      <c r="J181" s="325"/>
      <c r="K181" s="325"/>
      <c r="L181" s="325"/>
      <c r="M181" s="325"/>
      <c r="N181" s="325"/>
      <c r="O181" s="325"/>
      <c r="P181" s="326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</row>
    <row r="182" spans="1:28" ht="12.5" customHeight="1">
      <c r="B182" s="324"/>
      <c r="C182" s="325"/>
      <c r="D182" s="325"/>
      <c r="E182" s="325"/>
      <c r="F182" s="325"/>
      <c r="G182" s="325"/>
      <c r="H182" s="325"/>
      <c r="I182" s="325"/>
      <c r="J182" s="325"/>
      <c r="K182" s="325"/>
      <c r="L182" s="325"/>
      <c r="M182" s="325"/>
      <c r="N182" s="325"/>
      <c r="O182" s="325"/>
      <c r="P182" s="326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</row>
    <row r="183" spans="1:28" ht="12.5" customHeight="1">
      <c r="B183" s="324"/>
      <c r="C183" s="325"/>
      <c r="D183" s="325"/>
      <c r="E183" s="325"/>
      <c r="F183" s="325"/>
      <c r="G183" s="325"/>
      <c r="H183" s="325"/>
      <c r="I183" s="325"/>
      <c r="J183" s="325"/>
      <c r="K183" s="325"/>
      <c r="L183" s="325"/>
      <c r="M183" s="325"/>
      <c r="N183" s="325"/>
      <c r="O183" s="325"/>
      <c r="P183" s="326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</row>
    <row r="184" spans="1:28" ht="12.5" customHeight="1">
      <c r="B184" s="324"/>
      <c r="C184" s="325"/>
      <c r="D184" s="325"/>
      <c r="E184" s="325"/>
      <c r="F184" s="325"/>
      <c r="G184" s="325"/>
      <c r="H184" s="325"/>
      <c r="I184" s="325"/>
      <c r="J184" s="325"/>
      <c r="K184" s="325"/>
      <c r="L184" s="325"/>
      <c r="M184" s="325"/>
      <c r="N184" s="325"/>
      <c r="O184" s="325"/>
      <c r="P184" s="326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</row>
    <row r="185" spans="1:28" ht="12.5" customHeight="1">
      <c r="B185" s="324"/>
      <c r="C185" s="325"/>
      <c r="D185" s="325"/>
      <c r="E185" s="325"/>
      <c r="F185" s="325"/>
      <c r="G185" s="325"/>
      <c r="H185" s="325"/>
      <c r="I185" s="325"/>
      <c r="J185" s="325"/>
      <c r="K185" s="325"/>
      <c r="L185" s="325"/>
      <c r="M185" s="325"/>
      <c r="N185" s="325"/>
      <c r="O185" s="325"/>
      <c r="P185" s="326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</row>
    <row r="186" spans="1:28" ht="12.5" customHeight="1">
      <c r="B186" s="324"/>
      <c r="C186" s="325"/>
      <c r="D186" s="325"/>
      <c r="E186" s="325"/>
      <c r="F186" s="325"/>
      <c r="G186" s="325"/>
      <c r="H186" s="325"/>
      <c r="I186" s="325"/>
      <c r="J186" s="325"/>
      <c r="K186" s="325"/>
      <c r="L186" s="325"/>
      <c r="M186" s="325"/>
      <c r="N186" s="325"/>
      <c r="O186" s="325"/>
      <c r="P186" s="326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</row>
    <row r="187" spans="1:28" ht="12.5" customHeight="1">
      <c r="B187" s="324"/>
      <c r="C187" s="325"/>
      <c r="D187" s="325"/>
      <c r="E187" s="325"/>
      <c r="F187" s="325"/>
      <c r="G187" s="325"/>
      <c r="H187" s="325"/>
      <c r="I187" s="325"/>
      <c r="J187" s="325"/>
      <c r="K187" s="325"/>
      <c r="L187" s="325"/>
      <c r="M187" s="325"/>
      <c r="N187" s="325"/>
      <c r="O187" s="325"/>
      <c r="P187" s="326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</row>
    <row r="188" spans="1:28" ht="12.5" customHeight="1">
      <c r="B188" s="327"/>
      <c r="C188" s="328"/>
      <c r="D188" s="328"/>
      <c r="E188" s="328"/>
      <c r="F188" s="328"/>
      <c r="G188" s="328"/>
      <c r="H188" s="328"/>
      <c r="I188" s="328"/>
      <c r="J188" s="328"/>
      <c r="K188" s="328"/>
      <c r="L188" s="328"/>
      <c r="M188" s="328"/>
      <c r="N188" s="328"/>
      <c r="O188" s="328"/>
      <c r="P188" s="329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</row>
    <row r="189" spans="1:28"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</row>
    <row r="190" spans="1:28" ht="15" thickBot="1">
      <c r="B190" s="82" t="str">
        <f>IF(FaceSheet!O17="","",FaceSheet!O17)</f>
        <v/>
      </c>
      <c r="C190" s="82" t="str">
        <f t="shared" ref="C190:X190" si="6">IF(D190="","",D190/2)</f>
        <v/>
      </c>
      <c r="D190" s="82" t="str">
        <f t="shared" si="6"/>
        <v/>
      </c>
      <c r="E190" s="82" t="str">
        <f t="shared" si="6"/>
        <v/>
      </c>
      <c r="F190" s="82" t="str">
        <f t="shared" si="6"/>
        <v/>
      </c>
      <c r="G190" s="82" t="str">
        <f t="shared" si="6"/>
        <v/>
      </c>
      <c r="H190" s="82" t="str">
        <f t="shared" si="6"/>
        <v/>
      </c>
      <c r="I190" s="82" t="str">
        <f t="shared" si="6"/>
        <v/>
      </c>
      <c r="J190" s="82" t="str">
        <f t="shared" si="6"/>
        <v/>
      </c>
      <c r="K190" s="82" t="str">
        <f t="shared" si="6"/>
        <v/>
      </c>
      <c r="L190" s="82" t="str">
        <f t="shared" si="6"/>
        <v/>
      </c>
      <c r="M190" s="82" t="str">
        <f t="shared" si="6"/>
        <v/>
      </c>
      <c r="N190" s="82" t="str">
        <f t="shared" si="6"/>
        <v/>
      </c>
      <c r="O190" s="82" t="str">
        <f t="shared" si="6"/>
        <v/>
      </c>
      <c r="P190" s="82" t="str">
        <f t="shared" si="6"/>
        <v/>
      </c>
      <c r="Q190" s="82" t="str">
        <f t="shared" si="6"/>
        <v/>
      </c>
      <c r="R190" s="82" t="str">
        <f t="shared" si="6"/>
        <v/>
      </c>
      <c r="S190" s="82" t="str">
        <f t="shared" si="6"/>
        <v/>
      </c>
      <c r="T190" s="82" t="str">
        <f t="shared" si="6"/>
        <v/>
      </c>
      <c r="U190" s="82" t="str">
        <f t="shared" si="6"/>
        <v/>
      </c>
      <c r="V190" s="82" t="str">
        <f t="shared" si="6"/>
        <v/>
      </c>
      <c r="W190" s="82" t="str">
        <f t="shared" si="6"/>
        <v/>
      </c>
      <c r="X190" s="82" t="str">
        <f t="shared" si="6"/>
        <v/>
      </c>
      <c r="Y190" s="82" t="str">
        <f>IF(Z190="","",Z190/2)</f>
        <v/>
      </c>
      <c r="Z190" s="82" t="str">
        <f>IF(FaceSheet!O17="","",IF(FaceSheet!O17="ddw",FaceSheet!K17*1000/50,FaceSheet!K17))</f>
        <v/>
      </c>
      <c r="AA190" s="65" t="s">
        <v>196</v>
      </c>
      <c r="AB190" s="65"/>
    </row>
    <row r="191" spans="1:28" ht="18">
      <c r="A191" s="67" t="s">
        <v>197</v>
      </c>
      <c r="B191" s="81" t="str">
        <f>IFERROR(HLOOKUP(B190,'Result Format 2'!$C$101:$M$102,2,0),"")</f>
        <v/>
      </c>
      <c r="C191" s="81" t="str">
        <f>IFERROR(HLOOKUP(C190,'Result Format 2'!$C$101:$M$102,2,0),"")</f>
        <v/>
      </c>
      <c r="D191" s="81" t="str">
        <f>IFERROR(HLOOKUP(D190,'Result Format 2'!$C$101:$M$102,2,0),"")</f>
        <v/>
      </c>
      <c r="E191" s="81" t="str">
        <f>IFERROR(HLOOKUP(E190,'Result Format 2'!$C$101:$M$102,2,0),"")</f>
        <v/>
      </c>
      <c r="F191" s="81" t="str">
        <f>IFERROR(HLOOKUP(F190,'Result Format 2'!$C$101:$M$102,2,0),"")</f>
        <v/>
      </c>
      <c r="G191" s="81" t="str">
        <f>IFERROR(HLOOKUP(G190,'Result Format 2'!$C$101:$M$102,2,0),"")</f>
        <v/>
      </c>
      <c r="H191" s="81" t="str">
        <f>IFERROR(HLOOKUP(H190,'Result Format 2'!$C$101:$M$102,2,0),"")</f>
        <v/>
      </c>
      <c r="I191" s="81" t="str">
        <f>IFERROR(HLOOKUP(I190,'Result Format 2'!$C$101:$M$102,2,0),"")</f>
        <v/>
      </c>
      <c r="J191" s="81" t="str">
        <f>IFERROR(HLOOKUP(J190,'Result Format 2'!$C$101:$M$102,2,0),"")</f>
        <v/>
      </c>
      <c r="K191" s="81" t="str">
        <f>IFERROR(HLOOKUP(K190,'Result Format 2'!$C$101:$M$102,2,0),"")</f>
        <v/>
      </c>
      <c r="L191" s="81" t="str">
        <f>IFERROR(HLOOKUP(L190,'Result Format 2'!$C$101:$M$102,2,0),"")</f>
        <v/>
      </c>
      <c r="M191" s="81" t="str">
        <f>IFERROR(HLOOKUP(M190,'Result Format 2'!$C$101:$M$102,2,0),"")</f>
        <v/>
      </c>
      <c r="N191" s="81" t="str">
        <f>IFERROR(HLOOKUP(N190,'Result Format 2'!$C$101:$M$102,2,0),"")</f>
        <v/>
      </c>
      <c r="O191" s="81" t="str">
        <f>IFERROR(HLOOKUP(O190,'Result Format 2'!$C$101:$M$102,2,0),"")</f>
        <v/>
      </c>
      <c r="P191" s="81" t="str">
        <f>IFERROR(HLOOKUP(P190,'Result Format 2'!$C$101:$M$102,2,0),"")</f>
        <v/>
      </c>
      <c r="Q191" s="81" t="str">
        <f>IFERROR(HLOOKUP(Q190,'Result Format 2'!$C$101:$M$102,2,0),"")</f>
        <v/>
      </c>
      <c r="R191" s="81" t="str">
        <f>IFERROR(HLOOKUP(R190,'Result Format 2'!$C$101:$M$102,2,0),"")</f>
        <v/>
      </c>
      <c r="S191" s="81" t="str">
        <f>IFERROR(HLOOKUP(S190,'Result Format 2'!$C$101:$M$102,2,0),"")</f>
        <v/>
      </c>
      <c r="T191" s="81" t="str">
        <f>IFERROR(HLOOKUP(T190,'Result Format 2'!$C$101:$M$102,2,0),"")</f>
        <v/>
      </c>
      <c r="U191" s="81" t="str">
        <f>IFERROR(HLOOKUP(U190,'Result Format 2'!$C$101:$M$102,2,0),"")</f>
        <v/>
      </c>
      <c r="V191" s="81" t="str">
        <f>IFERROR(HLOOKUP(V190,'Result Format 2'!$C$101:$M$102,2,0),"")</f>
        <v/>
      </c>
      <c r="W191" s="81" t="str">
        <f>IFERROR(HLOOKUP(W190,'Result Format 2'!$C$101:$M$102,2,0),"")</f>
        <v/>
      </c>
      <c r="X191" s="81" t="str">
        <f>IFERROR(HLOOKUP(X190,'Result Format 2'!$C$101:$M$102,2,0),"")</f>
        <v/>
      </c>
      <c r="Y191" s="81" t="str">
        <f>IFERROR(HLOOKUP(Y190,'Result Format 2'!$C$101:$M$102,2,0),"")</f>
        <v/>
      </c>
      <c r="Z191" s="81" t="str">
        <f>IFERROR(HLOOKUP(Z190,'Result Format 2'!$C$101:$M$102,2,0),"")</f>
        <v/>
      </c>
      <c r="AA191" s="65"/>
      <c r="AB191" s="65"/>
    </row>
    <row r="192" spans="1:28" ht="18">
      <c r="A192" s="67" t="s">
        <v>144</v>
      </c>
      <c r="B192" s="80" t="str">
        <f>IFERROR(HLOOKUP(B190,'Result Format 2'!$V$101:$AF$102,2,0),"")</f>
        <v/>
      </c>
      <c r="C192" s="80" t="str">
        <f>IFERROR(HLOOKUP(C190,'Result Format 2'!$V$101:$AF$102,2,0),"")</f>
        <v/>
      </c>
      <c r="D192" s="80" t="str">
        <f>IFERROR(HLOOKUP(D190,'Result Format 2'!$V$101:$AF$102,2,0),"")</f>
        <v/>
      </c>
      <c r="E192" s="80" t="str">
        <f>IFERROR(HLOOKUP(E190,'Result Format 2'!$V$101:$AF$102,2,0),"")</f>
        <v/>
      </c>
      <c r="F192" s="80" t="str">
        <f>IFERROR(HLOOKUP(F190,'Result Format 2'!$V$101:$AF$102,2,0),"")</f>
        <v/>
      </c>
      <c r="G192" s="80" t="str">
        <f>IFERROR(HLOOKUP(G190,'Result Format 2'!$V$101:$AF$102,2,0),"")</f>
        <v/>
      </c>
      <c r="H192" s="80" t="str">
        <f>IFERROR(HLOOKUP(H190,'Result Format 2'!$V$101:$AF$102,2,0),"")</f>
        <v/>
      </c>
      <c r="I192" s="80" t="str">
        <f>IFERROR(HLOOKUP(I190,'Result Format 2'!$V$101:$AF$102,2,0),"")</f>
        <v/>
      </c>
      <c r="J192" s="80" t="str">
        <f>IFERROR(HLOOKUP(J190,'Result Format 2'!$V$101:$AF$102,2,0),"")</f>
        <v/>
      </c>
      <c r="K192" s="80" t="str">
        <f>IFERROR(HLOOKUP(K190,'Result Format 2'!$V$101:$AF$102,2,0),"")</f>
        <v/>
      </c>
      <c r="L192" s="80" t="str">
        <f>IFERROR(HLOOKUP(L190,'Result Format 2'!$V$101:$AF$102,2,0),"")</f>
        <v/>
      </c>
      <c r="M192" s="80" t="str">
        <f>IFERROR(HLOOKUP(M190,'Result Format 2'!$V$101:$AF$102,2,0),"")</f>
        <v/>
      </c>
      <c r="N192" s="80" t="str">
        <f>IFERROR(HLOOKUP(N190,'Result Format 2'!$V$101:$AF$102,2,0),"")</f>
        <v/>
      </c>
      <c r="O192" s="80" t="str">
        <f>IFERROR(HLOOKUP(O190,'Result Format 2'!$V$101:$AF$102,2,0),"")</f>
        <v/>
      </c>
      <c r="P192" s="80" t="str">
        <f>IFERROR(HLOOKUP(P190,'Result Format 2'!$V$101:$AF$102,2,0),"")</f>
        <v/>
      </c>
      <c r="Q192" s="80" t="str">
        <f>IFERROR(HLOOKUP(Q190,'Result Format 2'!$V$101:$AF$102,2,0),"")</f>
        <v/>
      </c>
      <c r="R192" s="80" t="str">
        <f>IFERROR(HLOOKUP(R190,'Result Format 2'!$V$101:$AF$102,2,0),"")</f>
        <v/>
      </c>
      <c r="S192" s="80" t="str">
        <f>IFERROR(HLOOKUP(S190,'Result Format 2'!$V$101:$AF$102,2,0),"")</f>
        <v/>
      </c>
      <c r="T192" s="80" t="str">
        <f>IFERROR(HLOOKUP(T190,'Result Format 2'!$V$101:$AF$102,2,0),"")</f>
        <v/>
      </c>
      <c r="U192" s="80" t="str">
        <f>IFERROR(HLOOKUP(U190,'Result Format 2'!$V$101:$AF$102,2,0),"")</f>
        <v/>
      </c>
      <c r="V192" s="80" t="str">
        <f>IFERROR(HLOOKUP(V190,'Result Format 2'!$V$101:$AF$102,2,0),"")</f>
        <v/>
      </c>
      <c r="W192" s="80" t="str">
        <f>IFERROR(HLOOKUP(W190,'Result Format 2'!$V$101:$AF$102,2,0),"")</f>
        <v/>
      </c>
      <c r="X192" s="80" t="str">
        <f>IFERROR(HLOOKUP(X190,'Result Format 2'!$V$101:$AF$102,2,0),"")</f>
        <v/>
      </c>
      <c r="Y192" s="80" t="str">
        <f>IFERROR(HLOOKUP(Y190,'Result Format 2'!$V$101:$AF$102,2,0),"")</f>
        <v/>
      </c>
      <c r="Z192" s="80" t="str">
        <f>IFERROR(HLOOKUP(Z190,'Result Format 2'!$V$101:$AF$102,2,0),"")</f>
        <v/>
      </c>
      <c r="AA192" s="65"/>
      <c r="AB192" s="65"/>
    </row>
    <row r="193" spans="1:28" ht="18">
      <c r="A193" s="67" t="s">
        <v>145</v>
      </c>
      <c r="B193" s="80" t="str">
        <f>IFERROR(HLOOKUP(B190,'Result Format 2'!$AO$101:$AY$102,2,0),"")</f>
        <v/>
      </c>
      <c r="C193" s="80" t="str">
        <f>IFERROR(HLOOKUP(C190,'Result Format 2'!$AO$101:$AY$102,2,0),"")</f>
        <v/>
      </c>
      <c r="D193" s="80" t="str">
        <f>IFERROR(HLOOKUP(D190,'Result Format 2'!$AO$101:$AY$102,2,0),"")</f>
        <v/>
      </c>
      <c r="E193" s="80" t="str">
        <f>IFERROR(HLOOKUP(E190,'Result Format 2'!$AO$101:$AY$102,2,0),"")</f>
        <v/>
      </c>
      <c r="F193" s="80" t="str">
        <f>IFERROR(HLOOKUP(F190,'Result Format 2'!$AO$101:$AY$102,2,0),"")</f>
        <v/>
      </c>
      <c r="G193" s="80" t="str">
        <f>IFERROR(HLOOKUP(G190,'Result Format 2'!$AO$101:$AY$102,2,0),"")</f>
        <v/>
      </c>
      <c r="H193" s="80" t="str">
        <f>IFERROR(HLOOKUP(H190,'Result Format 2'!$AO$101:$AY$102,2,0),"")</f>
        <v/>
      </c>
      <c r="I193" s="80" t="str">
        <f>IFERROR(HLOOKUP(I190,'Result Format 2'!$AO$101:$AY$102,2,0),"")</f>
        <v/>
      </c>
      <c r="J193" s="80" t="str">
        <f>IFERROR(HLOOKUP(J190,'Result Format 2'!$AO$101:$AY$102,2,0),"")</f>
        <v/>
      </c>
      <c r="K193" s="80" t="str">
        <f>IFERROR(HLOOKUP(K190,'Result Format 2'!$AO$101:$AY$102,2,0),"")</f>
        <v/>
      </c>
      <c r="L193" s="80" t="str">
        <f>IFERROR(HLOOKUP(L190,'Result Format 2'!$AO$101:$AY$102,2,0),"")</f>
        <v/>
      </c>
      <c r="M193" s="80" t="str">
        <f>IFERROR(HLOOKUP(M190,'Result Format 2'!$AO$101:$AY$102,2,0),"")</f>
        <v/>
      </c>
      <c r="N193" s="80" t="str">
        <f>IFERROR(HLOOKUP(N190,'Result Format 2'!$AO$101:$AY$102,2,0),"")</f>
        <v/>
      </c>
      <c r="O193" s="80" t="str">
        <f>IFERROR(HLOOKUP(O190,'Result Format 2'!$AO$101:$AY$102,2,0),"")</f>
        <v/>
      </c>
      <c r="P193" s="80" t="str">
        <f>IFERROR(HLOOKUP(P190,'Result Format 2'!$AO$101:$AY$102,2,0),"")</f>
        <v/>
      </c>
      <c r="Q193" s="80" t="str">
        <f>IFERROR(HLOOKUP(Q190,'Result Format 2'!$AO$101:$AY$102,2,0),"")</f>
        <v/>
      </c>
      <c r="R193" s="80" t="str">
        <f>IFERROR(HLOOKUP(R190,'Result Format 2'!$AO$101:$AY$102,2,0),"")</f>
        <v/>
      </c>
      <c r="S193" s="80" t="str">
        <f>IFERROR(HLOOKUP(S190,'Result Format 2'!$AO$101:$AY$102,2,0),"")</f>
        <v/>
      </c>
      <c r="T193" s="80" t="str">
        <f>IFERROR(HLOOKUP(T190,'Result Format 2'!$AO$101:$AY$102,2,0),"")</f>
        <v/>
      </c>
      <c r="U193" s="80" t="str">
        <f>IFERROR(HLOOKUP(U190,'Result Format 2'!$AO$101:$AY$102,2,0),"")</f>
        <v/>
      </c>
      <c r="V193" s="80" t="str">
        <f>IFERROR(HLOOKUP(V190,'Result Format 2'!$AO$101:$AY$102,2,0),"")</f>
        <v/>
      </c>
      <c r="W193" s="80" t="str">
        <f>IFERROR(HLOOKUP(W190,'Result Format 2'!$AO$101:$AY$102,2,0),"")</f>
        <v/>
      </c>
      <c r="X193" s="80" t="str">
        <f>IFERROR(HLOOKUP(X190,'Result Format 2'!$AO$101:$AY$102,2,0),"")</f>
        <v/>
      </c>
      <c r="Y193" s="80" t="str">
        <f>IFERROR(HLOOKUP(Y190,'Result Format 2'!$AO$101:$AY$102,2,0),"")</f>
        <v/>
      </c>
      <c r="Z193" s="80" t="str">
        <f>IFERROR(HLOOKUP(Z190,'Result Format 2'!$AO$101:$AY$102,2,0),"")</f>
        <v/>
      </c>
      <c r="AA193" s="65"/>
      <c r="AB193" s="65"/>
    </row>
    <row r="194" spans="1:28" ht="18">
      <c r="A194" s="67" t="s">
        <v>146</v>
      </c>
      <c r="B194" s="80" t="str">
        <f>IFERROR(HLOOKUP(B190,'Result Format 2'!$BH$101:$BR$102,2,0),"")</f>
        <v/>
      </c>
      <c r="C194" s="80" t="str">
        <f>IFERROR(HLOOKUP(C190,'Result Format 2'!$BH$101:$BR$102,2,0),"")</f>
        <v/>
      </c>
      <c r="D194" s="80" t="str">
        <f>IFERROR(HLOOKUP(D190,'Result Format 2'!$BH$101:$BR$102,2,0),"")</f>
        <v/>
      </c>
      <c r="E194" s="80" t="str">
        <f>IFERROR(HLOOKUP(E190,'Result Format 2'!$BH$101:$BR$102,2,0),"")</f>
        <v/>
      </c>
      <c r="F194" s="80" t="str">
        <f>IFERROR(HLOOKUP(F190,'Result Format 2'!$BH$101:$BR$102,2,0),"")</f>
        <v/>
      </c>
      <c r="G194" s="80" t="str">
        <f>IFERROR(HLOOKUP(G190,'Result Format 2'!$BH$101:$BR$102,2,0),"")</f>
        <v/>
      </c>
      <c r="H194" s="80" t="str">
        <f>IFERROR(HLOOKUP(H190,'Result Format 2'!$BH$101:$BR$102,2,0),"")</f>
        <v/>
      </c>
      <c r="I194" s="80" t="str">
        <f>IFERROR(HLOOKUP(I190,'Result Format 2'!$BH$101:$BR$102,2,0),"")</f>
        <v/>
      </c>
      <c r="J194" s="80" t="str">
        <f>IFERROR(HLOOKUP(J190,'Result Format 2'!$BH$101:$BR$102,2,0),"")</f>
        <v/>
      </c>
      <c r="K194" s="80" t="str">
        <f>IFERROR(HLOOKUP(K190,'Result Format 2'!$BH$101:$BR$102,2,0),"")</f>
        <v/>
      </c>
      <c r="L194" s="80" t="str">
        <f>IFERROR(HLOOKUP(L190,'Result Format 2'!$BH$101:$BR$102,2,0),"")</f>
        <v/>
      </c>
      <c r="M194" s="80" t="str">
        <f>IFERROR(HLOOKUP(M190,'Result Format 2'!$BH$101:$BR$102,2,0),"")</f>
        <v/>
      </c>
      <c r="N194" s="80" t="str">
        <f>IFERROR(HLOOKUP(N190,'Result Format 2'!$BH$101:$BR$102,2,0),"")</f>
        <v/>
      </c>
      <c r="O194" s="80" t="str">
        <f>IFERROR(HLOOKUP(O190,'Result Format 2'!$BH$101:$BR$102,2,0),"")</f>
        <v/>
      </c>
      <c r="P194" s="80" t="str">
        <f>IFERROR(HLOOKUP(P190,'Result Format 2'!$BH$101:$BR$102,2,0),"")</f>
        <v/>
      </c>
      <c r="Q194" s="80" t="str">
        <f>IFERROR(HLOOKUP(Q190,'Result Format 2'!$BH$101:$BR$102,2,0),"")</f>
        <v/>
      </c>
      <c r="R194" s="80" t="str">
        <f>IFERROR(HLOOKUP(R190,'Result Format 2'!$BH$101:$BR$102,2,0),"")</f>
        <v/>
      </c>
      <c r="S194" s="80" t="str">
        <f>IFERROR(HLOOKUP(S190,'Result Format 2'!$BH$101:$BR$102,2,0),"")</f>
        <v/>
      </c>
      <c r="T194" s="80" t="str">
        <f>IFERROR(HLOOKUP(T190,'Result Format 2'!$BH$101:$BR$102,2,0),"")</f>
        <v/>
      </c>
      <c r="U194" s="80" t="str">
        <f>IFERROR(HLOOKUP(U190,'Result Format 2'!$BH$101:$BR$102,2,0),"")</f>
        <v/>
      </c>
      <c r="V194" s="80" t="str">
        <f>IFERROR(HLOOKUP(V190,'Result Format 2'!$BH$101:$BR$102,2,0),"")</f>
        <v/>
      </c>
      <c r="W194" s="80" t="str">
        <f>IFERROR(HLOOKUP(W190,'Result Format 2'!$BH$101:$BR$102,2,0),"")</f>
        <v/>
      </c>
      <c r="X194" s="80" t="str">
        <f>IFERROR(HLOOKUP(X190,'Result Format 2'!$BH$101:$BR$102,2,0),"")</f>
        <v/>
      </c>
      <c r="Y194" s="80" t="str">
        <f>IFERROR(HLOOKUP(Y190,'Result Format 2'!$BH$101:$BR$102,2,0),"")</f>
        <v/>
      </c>
      <c r="Z194" s="80" t="str">
        <f>IFERROR(HLOOKUP(Z190,'Result Format 2'!$BH$101:$BR$102,2,0),"")</f>
        <v/>
      </c>
      <c r="AA194" s="65"/>
      <c r="AB194" s="65"/>
    </row>
    <row r="195" spans="1:28" ht="18">
      <c r="A195" s="67" t="s">
        <v>147</v>
      </c>
      <c r="B195" s="80" t="str">
        <f>IFERROR(HLOOKUP(B190,'Result Format 2'!$CA$101:$CK$102,2,0),"")</f>
        <v/>
      </c>
      <c r="C195" s="80" t="str">
        <f>IFERROR(HLOOKUP(C190,'Result Format 2'!$CA$101:$CK$102,2,0),"")</f>
        <v/>
      </c>
      <c r="D195" s="80" t="str">
        <f>IFERROR(HLOOKUP(D190,'Result Format 2'!$CA$101:$CK$102,2,0),"")</f>
        <v/>
      </c>
      <c r="E195" s="80" t="str">
        <f>IFERROR(HLOOKUP(E190,'Result Format 2'!$CA$101:$CK$102,2,0),"")</f>
        <v/>
      </c>
      <c r="F195" s="80" t="str">
        <f>IFERROR(HLOOKUP(F190,'Result Format 2'!$CA$101:$CK$102,2,0),"")</f>
        <v/>
      </c>
      <c r="G195" s="80" t="str">
        <f>IFERROR(HLOOKUP(G190,'Result Format 2'!$CA$101:$CK$102,2,0),"")</f>
        <v/>
      </c>
      <c r="H195" s="80" t="str">
        <f>IFERROR(HLOOKUP(H190,'Result Format 2'!$CA$101:$CK$102,2,0),"")</f>
        <v/>
      </c>
      <c r="I195" s="80" t="str">
        <f>IFERROR(HLOOKUP(I190,'Result Format 2'!$CA$101:$CK$102,2,0),"")</f>
        <v/>
      </c>
      <c r="J195" s="80" t="str">
        <f>IFERROR(HLOOKUP(J190,'Result Format 2'!$CA$101:$CK$102,2,0),"")</f>
        <v/>
      </c>
      <c r="K195" s="80" t="str">
        <f>IFERROR(HLOOKUP(K190,'Result Format 2'!$CA$101:$CK$102,2,0),"")</f>
        <v/>
      </c>
      <c r="L195" s="80" t="str">
        <f>IFERROR(HLOOKUP(L190,'Result Format 2'!$CA$101:$CK$102,2,0),"")</f>
        <v/>
      </c>
      <c r="M195" s="80" t="str">
        <f>IFERROR(HLOOKUP(M190,'Result Format 2'!$CA$101:$CK$102,2,0),"")</f>
        <v/>
      </c>
      <c r="N195" s="80" t="str">
        <f>IFERROR(HLOOKUP(N190,'Result Format 2'!$CA$101:$CK$102,2,0),"")</f>
        <v/>
      </c>
      <c r="O195" s="80" t="str">
        <f>IFERROR(HLOOKUP(O190,'Result Format 2'!$CA$101:$CK$102,2,0),"")</f>
        <v/>
      </c>
      <c r="P195" s="80" t="str">
        <f>IFERROR(HLOOKUP(P190,'Result Format 2'!$CA$101:$CK$102,2,0),"")</f>
        <v/>
      </c>
      <c r="Q195" s="80" t="str">
        <f>IFERROR(HLOOKUP(Q190,'Result Format 2'!$CA$101:$CK$102,2,0),"")</f>
        <v/>
      </c>
      <c r="R195" s="80" t="str">
        <f>IFERROR(HLOOKUP(R190,'Result Format 2'!$CA$101:$CK$102,2,0),"")</f>
        <v/>
      </c>
      <c r="S195" s="80" t="str">
        <f>IFERROR(HLOOKUP(S190,'Result Format 2'!$CA$101:$CK$102,2,0),"")</f>
        <v/>
      </c>
      <c r="T195" s="80" t="str">
        <f>IFERROR(HLOOKUP(T190,'Result Format 2'!$CA$101:$CK$102,2,0),"")</f>
        <v/>
      </c>
      <c r="U195" s="80" t="str">
        <f>IFERROR(HLOOKUP(U190,'Result Format 2'!$CA$101:$CK$102,2,0),"")</f>
        <v/>
      </c>
      <c r="V195" s="80" t="str">
        <f>IFERROR(HLOOKUP(V190,'Result Format 2'!$CA$101:$CK$102,2,0),"")</f>
        <v/>
      </c>
      <c r="W195" s="80" t="str">
        <f>IFERROR(HLOOKUP(W190,'Result Format 2'!$CA$101:$CK$102,2,0),"")</f>
        <v/>
      </c>
      <c r="X195" s="80" t="str">
        <f>IFERROR(HLOOKUP(X190,'Result Format 2'!$CA$101:$CK$102,2,0),"")</f>
        <v/>
      </c>
      <c r="Y195" s="80" t="str">
        <f>IFERROR(HLOOKUP(Y190,'Result Format 2'!$CA$101:$CK$102,2,0),"")</f>
        <v/>
      </c>
      <c r="Z195" s="80" t="str">
        <f>IFERROR(HLOOKUP(Z190,'Result Format 2'!$CA$101:$CK$102,2,0),"")</f>
        <v/>
      </c>
      <c r="AA195" s="65"/>
      <c r="AB195" s="65"/>
    </row>
    <row r="196" spans="1:28" ht="18">
      <c r="A196" s="67" t="s">
        <v>148</v>
      </c>
      <c r="B196" s="80" t="str">
        <f>IFERROR(HLOOKUP(B190,'Result Format 2'!$CT$101:$DD$102,2,0),"")</f>
        <v/>
      </c>
      <c r="C196" s="80" t="str">
        <f>IFERROR(HLOOKUP(C190,'Result Format 2'!$CT$101:$DD$102,2,0),"")</f>
        <v/>
      </c>
      <c r="D196" s="80" t="str">
        <f>IFERROR(HLOOKUP(D190,'Result Format 2'!$CT$101:$DD$102,2,0),"")</f>
        <v/>
      </c>
      <c r="E196" s="80" t="str">
        <f>IFERROR(HLOOKUP(E190,'Result Format 2'!$CT$101:$DD$102,2,0),"")</f>
        <v/>
      </c>
      <c r="F196" s="80" t="str">
        <f>IFERROR(HLOOKUP(F190,'Result Format 2'!$CT$101:$DD$102,2,0),"")</f>
        <v/>
      </c>
      <c r="G196" s="80" t="str">
        <f>IFERROR(HLOOKUP(G190,'Result Format 2'!$CT$101:$DD$102,2,0),"")</f>
        <v/>
      </c>
      <c r="H196" s="80" t="str">
        <f>IFERROR(HLOOKUP(H190,'Result Format 2'!$CT$101:$DD$102,2,0),"")</f>
        <v/>
      </c>
      <c r="I196" s="80" t="str">
        <f>IFERROR(HLOOKUP(I190,'Result Format 2'!$CT$101:$DD$102,2,0),"")</f>
        <v/>
      </c>
      <c r="J196" s="80" t="str">
        <f>IFERROR(HLOOKUP(J190,'Result Format 2'!$CT$101:$DD$102,2,0),"")</f>
        <v/>
      </c>
      <c r="K196" s="80" t="str">
        <f>IFERROR(HLOOKUP(K190,'Result Format 2'!$CT$101:$DD$102,2,0),"")</f>
        <v/>
      </c>
      <c r="L196" s="80" t="str">
        <f>IFERROR(HLOOKUP(L190,'Result Format 2'!$CT$101:$DD$102,2,0),"")</f>
        <v/>
      </c>
      <c r="M196" s="80" t="str">
        <f>IFERROR(HLOOKUP(M190,'Result Format 2'!$CT$101:$DD$102,2,0),"")</f>
        <v/>
      </c>
      <c r="N196" s="80" t="str">
        <f>IFERROR(HLOOKUP(N190,'Result Format 2'!$CT$101:$DD$102,2,0),"")</f>
        <v/>
      </c>
      <c r="O196" s="80" t="str">
        <f>IFERROR(HLOOKUP(O190,'Result Format 2'!$CT$101:$DD$102,2,0),"")</f>
        <v/>
      </c>
      <c r="P196" s="80" t="str">
        <f>IFERROR(HLOOKUP(P190,'Result Format 2'!$CT$101:$DD$102,2,0),"")</f>
        <v/>
      </c>
      <c r="Q196" s="80" t="str">
        <f>IFERROR(HLOOKUP(Q190,'Result Format 2'!$CT$101:$DD$102,2,0),"")</f>
        <v/>
      </c>
      <c r="R196" s="80" t="str">
        <f>IFERROR(HLOOKUP(R190,'Result Format 2'!$CT$101:$DD$102,2,0),"")</f>
        <v/>
      </c>
      <c r="S196" s="80" t="str">
        <f>IFERROR(HLOOKUP(S190,'Result Format 2'!$CT$101:$DD$102,2,0),"")</f>
        <v/>
      </c>
      <c r="T196" s="80" t="str">
        <f>IFERROR(HLOOKUP(T190,'Result Format 2'!$CT$101:$DD$102,2,0),"")</f>
        <v/>
      </c>
      <c r="U196" s="80" t="str">
        <f>IFERROR(HLOOKUP(U190,'Result Format 2'!$CT$101:$DD$102,2,0),"")</f>
        <v/>
      </c>
      <c r="V196" s="80" t="str">
        <f>IFERROR(HLOOKUP(V190,'Result Format 2'!$CT$101:$DD$102,2,0),"")</f>
        <v/>
      </c>
      <c r="W196" s="80" t="str">
        <f>IFERROR(HLOOKUP(W190,'Result Format 2'!$CT$101:$DD$102,2,0),"")</f>
        <v/>
      </c>
      <c r="X196" s="80" t="str">
        <f>IFERROR(HLOOKUP(X190,'Result Format 2'!$CT$101:$DD$102,2,0),"")</f>
        <v/>
      </c>
      <c r="Y196" s="80" t="str">
        <f>IFERROR(HLOOKUP(Y190,'Result Format 2'!$CT$101:$DD$102,2,0),"")</f>
        <v/>
      </c>
      <c r="Z196" s="80" t="str">
        <f>IFERROR(HLOOKUP(Z190,'Result Format 2'!$CT$101:$DD$102,2,0),"")</f>
        <v/>
      </c>
      <c r="AA196" s="65"/>
      <c r="AB196" s="65"/>
    </row>
    <row r="197" spans="1:28"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</row>
    <row r="198" spans="1:28" ht="18">
      <c r="A198" s="68">
        <f t="shared" ref="A198:A203" si="7">IF(E198="Accept",1,0)</f>
        <v>0</v>
      </c>
      <c r="B198" s="68" t="str">
        <f>IF(A198=0,"",11)</f>
        <v/>
      </c>
      <c r="C198" s="67" t="s">
        <v>139</v>
      </c>
      <c r="D198" s="65"/>
      <c r="E198" s="72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</row>
    <row r="199" spans="1:28" ht="18">
      <c r="A199" s="68">
        <f t="shared" si="7"/>
        <v>0</v>
      </c>
      <c r="B199" s="68">
        <f>IF(A199=1,10+A198+A199,0)</f>
        <v>0</v>
      </c>
      <c r="C199" s="67" t="s">
        <v>140</v>
      </c>
      <c r="D199" s="65"/>
      <c r="E199" s="72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</row>
    <row r="200" spans="1:28" ht="18">
      <c r="A200" s="68">
        <f t="shared" si="7"/>
        <v>0</v>
      </c>
      <c r="B200" s="68">
        <f>IF(A200=1,10+A198+A199+A200,0)</f>
        <v>0</v>
      </c>
      <c r="C200" s="67" t="s">
        <v>141</v>
      </c>
      <c r="D200" s="65"/>
      <c r="E200" s="72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</row>
    <row r="201" spans="1:28" ht="18">
      <c r="A201" s="68">
        <f t="shared" si="7"/>
        <v>0</v>
      </c>
      <c r="B201" s="68">
        <f>IF(A201=1,10+A198+A199+A200+A201,0)</f>
        <v>0</v>
      </c>
      <c r="C201" s="67" t="s">
        <v>142</v>
      </c>
      <c r="D201" s="65"/>
      <c r="E201" s="72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</row>
    <row r="202" spans="1:28" ht="18">
      <c r="A202" s="68">
        <f t="shared" si="7"/>
        <v>0</v>
      </c>
      <c r="B202" s="68">
        <f>IF(A202=1,10+A198+A199+A200+A201+A202,0)</f>
        <v>0</v>
      </c>
      <c r="C202" s="67" t="s">
        <v>198</v>
      </c>
      <c r="D202" s="65"/>
      <c r="E202" s="72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</row>
    <row r="203" spans="1:28" ht="18">
      <c r="A203" s="68">
        <f t="shared" si="7"/>
        <v>0</v>
      </c>
      <c r="B203" s="68">
        <f>IF(A203=1,10+A198+A199+A200+A201+A202+A203,0)</f>
        <v>0</v>
      </c>
      <c r="C203" s="67" t="s">
        <v>199</v>
      </c>
      <c r="D203" s="65"/>
      <c r="E203" s="72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</row>
    <row r="204" spans="1:28"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</row>
    <row r="205" spans="1:28"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</row>
    <row r="206" spans="1:28"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</row>
    <row r="207" spans="1:28"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</row>
    <row r="208" spans="1:28"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</row>
    <row r="209" spans="2:28"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</row>
  </sheetData>
  <mergeCells count="151">
    <mergeCell ref="H173:N174"/>
    <mergeCell ref="O173:O174"/>
    <mergeCell ref="B177:C178"/>
    <mergeCell ref="B179:P188"/>
    <mergeCell ref="B170:B171"/>
    <mergeCell ref="C170:D170"/>
    <mergeCell ref="C171:D171"/>
    <mergeCell ref="B173:D174"/>
    <mergeCell ref="E173:E174"/>
    <mergeCell ref="F173:G174"/>
    <mergeCell ref="B163:D164"/>
    <mergeCell ref="E163:H164"/>
    <mergeCell ref="J163:L164"/>
    <mergeCell ref="M163:P164"/>
    <mergeCell ref="B167:D168"/>
    <mergeCell ref="E167:E168"/>
    <mergeCell ref="G167:J168"/>
    <mergeCell ref="K167:L168"/>
    <mergeCell ref="M167:N168"/>
    <mergeCell ref="O167:P168"/>
    <mergeCell ref="B147:C148"/>
    <mergeCell ref="B149:P158"/>
    <mergeCell ref="B160:D161"/>
    <mergeCell ref="E160:H161"/>
    <mergeCell ref="I160:M161"/>
    <mergeCell ref="P160:P161"/>
    <mergeCell ref="O137:P138"/>
    <mergeCell ref="B140:B141"/>
    <mergeCell ref="C140:D140"/>
    <mergeCell ref="C141:D141"/>
    <mergeCell ref="B143:D144"/>
    <mergeCell ref="E143:E144"/>
    <mergeCell ref="H143:N144"/>
    <mergeCell ref="O143:O144"/>
    <mergeCell ref="B137:D138"/>
    <mergeCell ref="E137:E138"/>
    <mergeCell ref="G137:J138"/>
    <mergeCell ref="K137:L138"/>
    <mergeCell ref="M137:N138"/>
    <mergeCell ref="F143:G144"/>
    <mergeCell ref="B130:D131"/>
    <mergeCell ref="E130:H131"/>
    <mergeCell ref="I130:M131"/>
    <mergeCell ref="P130:P131"/>
    <mergeCell ref="B133:D134"/>
    <mergeCell ref="E133:H134"/>
    <mergeCell ref="J133:L134"/>
    <mergeCell ref="M133:P134"/>
    <mergeCell ref="H113:N114"/>
    <mergeCell ref="O113:O114"/>
    <mergeCell ref="B117:C118"/>
    <mergeCell ref="B119:P128"/>
    <mergeCell ref="F113:G114"/>
    <mergeCell ref="B110:B111"/>
    <mergeCell ref="C110:D110"/>
    <mergeCell ref="C111:D111"/>
    <mergeCell ref="B113:D114"/>
    <mergeCell ref="E113:E114"/>
    <mergeCell ref="B103:D104"/>
    <mergeCell ref="E103:H104"/>
    <mergeCell ref="J103:L104"/>
    <mergeCell ref="M103:P104"/>
    <mergeCell ref="B107:D108"/>
    <mergeCell ref="E107:E108"/>
    <mergeCell ref="G107:J108"/>
    <mergeCell ref="K107:L108"/>
    <mergeCell ref="M107:N108"/>
    <mergeCell ref="O107:P108"/>
    <mergeCell ref="B87:C88"/>
    <mergeCell ref="B89:P98"/>
    <mergeCell ref="B100:D101"/>
    <mergeCell ref="E100:H101"/>
    <mergeCell ref="I100:M101"/>
    <mergeCell ref="P100:P101"/>
    <mergeCell ref="O77:P78"/>
    <mergeCell ref="B80:B81"/>
    <mergeCell ref="C80:D80"/>
    <mergeCell ref="C81:D81"/>
    <mergeCell ref="B83:D84"/>
    <mergeCell ref="E83:E84"/>
    <mergeCell ref="H83:N84"/>
    <mergeCell ref="O83:O84"/>
    <mergeCell ref="B77:D78"/>
    <mergeCell ref="E77:E78"/>
    <mergeCell ref="G77:J78"/>
    <mergeCell ref="K77:L78"/>
    <mergeCell ref="M77:N78"/>
    <mergeCell ref="F83:G84"/>
    <mergeCell ref="B70:D71"/>
    <mergeCell ref="E70:H71"/>
    <mergeCell ref="I70:M71"/>
    <mergeCell ref="P70:P71"/>
    <mergeCell ref="B73:D74"/>
    <mergeCell ref="E73:H74"/>
    <mergeCell ref="J73:L74"/>
    <mergeCell ref="M73:P74"/>
    <mergeCell ref="H53:N54"/>
    <mergeCell ref="O53:O54"/>
    <mergeCell ref="B57:C58"/>
    <mergeCell ref="B59:P68"/>
    <mergeCell ref="F53:G54"/>
    <mergeCell ref="B50:B51"/>
    <mergeCell ref="C50:D50"/>
    <mergeCell ref="C51:D51"/>
    <mergeCell ref="B53:D54"/>
    <mergeCell ref="E53:E54"/>
    <mergeCell ref="B43:D44"/>
    <mergeCell ref="E43:H44"/>
    <mergeCell ref="J43:L44"/>
    <mergeCell ref="M43:P44"/>
    <mergeCell ref="B47:D48"/>
    <mergeCell ref="E47:E48"/>
    <mergeCell ref="G47:J48"/>
    <mergeCell ref="K47:L48"/>
    <mergeCell ref="M47:N48"/>
    <mergeCell ref="O47:P48"/>
    <mergeCell ref="B40:D41"/>
    <mergeCell ref="E40:H41"/>
    <mergeCell ref="P40:P41"/>
    <mergeCell ref="I40:N41"/>
    <mergeCell ref="O40:O41"/>
    <mergeCell ref="E17:E18"/>
    <mergeCell ref="G17:J18"/>
    <mergeCell ref="B17:D18"/>
    <mergeCell ref="K17:L18"/>
    <mergeCell ref="C20:D20"/>
    <mergeCell ref="C21:D21"/>
    <mergeCell ref="B23:D24"/>
    <mergeCell ref="F23:G24"/>
    <mergeCell ref="B10:D11"/>
    <mergeCell ref="C2:O3"/>
    <mergeCell ref="B6:C7"/>
    <mergeCell ref="D6:K7"/>
    <mergeCell ref="M6:N7"/>
    <mergeCell ref="O6:P7"/>
    <mergeCell ref="B27:C28"/>
    <mergeCell ref="B29:P38"/>
    <mergeCell ref="B13:D14"/>
    <mergeCell ref="E13:H14"/>
    <mergeCell ref="J13:L14"/>
    <mergeCell ref="M13:P14"/>
    <mergeCell ref="M17:N18"/>
    <mergeCell ref="B20:B21"/>
    <mergeCell ref="P10:P11"/>
    <mergeCell ref="E10:H11"/>
    <mergeCell ref="O17:P18"/>
    <mergeCell ref="E23:E24"/>
    <mergeCell ref="H23:N24"/>
    <mergeCell ref="O23:O24"/>
    <mergeCell ref="I10:N11"/>
    <mergeCell ref="O10:O11"/>
  </mergeCells>
  <phoneticPr fontId="2"/>
  <conditionalFormatting sqref="B191:Z196">
    <cfRule type="colorScale" priority="1">
      <colorScale>
        <cfvo type="num" val="0.05"/>
        <cfvo type="num" val="0.05"/>
        <color rgb="FFFF0000"/>
        <color rgb="FF00B050"/>
      </colorScale>
    </cfRule>
  </conditionalFormatting>
  <dataValidations count="3">
    <dataValidation type="list" allowBlank="1" showInputMessage="1" showErrorMessage="1" sqref="O167 O137 O17 O47 O77 O107" xr:uid="{00000000-0002-0000-0000-000000000000}">
      <formula1>"ddw, DMSO"</formula1>
    </dataValidation>
    <dataValidation type="list" allowBlank="1" showInputMessage="1" showErrorMessage="1" sqref="K167 K137 K17 K47 K77 K107" xr:uid="{00000000-0002-0000-0000-000001000000}">
      <formula1>INDIRECT(O17)</formula1>
    </dataValidation>
    <dataValidation type="list" allowBlank="1" showInputMessage="1" showErrorMessage="1" sqref="E198:E203" xr:uid="{00000000-0002-0000-0000-000002000000}">
      <formula1>"Accept,Reject"</formula1>
    </dataValidation>
  </dataValidations>
  <pageMargins left="0.7" right="0.7" top="0.75" bottom="0.75" header="0.3" footer="0.3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F38"/>
  <sheetViews>
    <sheetView showGridLines="0" zoomScaleNormal="100" workbookViewId="0">
      <selection activeCell="AH78" sqref="AH78"/>
    </sheetView>
  </sheetViews>
  <sheetFormatPr baseColWidth="10" defaultColWidth="8.796875" defaultRowHeight="14"/>
  <cols>
    <col min="1" max="1" width="14.59765625" style="6" customWidth="1"/>
    <col min="2" max="6" width="9" style="17" bestFit="1" customWidth="1"/>
    <col min="7" max="9" width="11" style="17" bestFit="1" customWidth="1"/>
    <col min="10" max="13" width="9" style="17" bestFit="1" customWidth="1"/>
    <col min="14" max="19" width="8.796875" style="17"/>
    <col min="20" max="20" width="14.59765625" style="17" customWidth="1"/>
    <col min="21" max="25" width="9" style="17" bestFit="1" customWidth="1"/>
    <col min="26" max="28" width="11" style="17" bestFit="1" customWidth="1"/>
    <col min="29" max="32" width="9" style="17" bestFit="1" customWidth="1"/>
    <col min="33" max="38" width="8.796875" style="17"/>
    <col min="39" max="39" width="14.59765625" style="17" customWidth="1"/>
    <col min="40" max="44" width="9" style="17" bestFit="1" customWidth="1"/>
    <col min="45" max="47" width="11" style="17" bestFit="1" customWidth="1"/>
    <col min="48" max="51" width="9" style="17" bestFit="1" customWidth="1"/>
    <col min="52" max="57" width="8.796875" style="17"/>
    <col min="58" max="58" width="14.59765625" style="17" customWidth="1"/>
    <col min="59" max="63" width="9" style="17" bestFit="1" customWidth="1"/>
    <col min="64" max="66" width="11" style="17" bestFit="1" customWidth="1"/>
    <col min="67" max="70" width="9" style="17" bestFit="1" customWidth="1"/>
    <col min="71" max="76" width="8.796875" style="17"/>
    <col min="77" max="77" width="14.59765625" style="17" customWidth="1"/>
    <col min="78" max="82" width="9" style="17" bestFit="1" customWidth="1"/>
    <col min="83" max="85" width="11" style="17" bestFit="1" customWidth="1"/>
    <col min="86" max="89" width="9" style="17" bestFit="1" customWidth="1"/>
    <col min="90" max="95" width="8.796875" style="17"/>
    <col min="96" max="96" width="14.59765625" style="17" customWidth="1"/>
    <col min="97" max="101" width="9" style="17" bestFit="1" customWidth="1"/>
    <col min="102" max="104" width="11" style="17" bestFit="1" customWidth="1"/>
    <col min="105" max="108" width="9" style="17" bestFit="1" customWidth="1"/>
    <col min="109" max="16384" width="8.796875" style="17"/>
  </cols>
  <sheetData>
    <row r="1" spans="1:110" ht="15">
      <c r="A1" s="113" t="s">
        <v>245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</row>
    <row r="2" spans="1:110">
      <c r="A2" s="113" t="s">
        <v>133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113" t="s">
        <v>134</v>
      </c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114" t="s">
        <v>135</v>
      </c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114" t="s">
        <v>136</v>
      </c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113" t="s">
        <v>137</v>
      </c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113" t="s">
        <v>138</v>
      </c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</row>
    <row r="3" spans="1:110">
      <c r="A3" s="79"/>
      <c r="B3" s="115" t="s">
        <v>22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79"/>
      <c r="U3" s="115" t="s">
        <v>22</v>
      </c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79"/>
      <c r="AN3" s="115" t="s">
        <v>22</v>
      </c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79"/>
      <c r="BG3" s="115" t="s">
        <v>22</v>
      </c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79"/>
      <c r="BZ3" s="115" t="s">
        <v>22</v>
      </c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79"/>
      <c r="CS3" s="115" t="s">
        <v>22</v>
      </c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</row>
    <row r="4" spans="1:110" ht="15" thickBot="1">
      <c r="A4" s="116"/>
      <c r="B4" s="65"/>
      <c r="C4" s="117" t="s">
        <v>3</v>
      </c>
      <c r="D4" s="117" t="s">
        <v>4</v>
      </c>
      <c r="E4" s="117" t="s">
        <v>5</v>
      </c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116"/>
      <c r="U4" s="65"/>
      <c r="V4" s="117" t="s">
        <v>3</v>
      </c>
      <c r="W4" s="117" t="s">
        <v>4</v>
      </c>
      <c r="X4" s="117" t="s">
        <v>5</v>
      </c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116"/>
      <c r="AN4" s="65"/>
      <c r="AO4" s="117" t="s">
        <v>3</v>
      </c>
      <c r="AP4" s="117" t="s">
        <v>4</v>
      </c>
      <c r="AQ4" s="117" t="s">
        <v>5</v>
      </c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116"/>
      <c r="BG4" s="65"/>
      <c r="BH4" s="117" t="s">
        <v>3</v>
      </c>
      <c r="BI4" s="117" t="s">
        <v>4</v>
      </c>
      <c r="BJ4" s="117" t="s">
        <v>5</v>
      </c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116"/>
      <c r="BZ4" s="65"/>
      <c r="CA4" s="117" t="s">
        <v>3</v>
      </c>
      <c r="CB4" s="117" t="s">
        <v>4</v>
      </c>
      <c r="CC4" s="117" t="s">
        <v>5</v>
      </c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116"/>
      <c r="CS4" s="65"/>
      <c r="CT4" s="117" t="s">
        <v>3</v>
      </c>
      <c r="CU4" s="117" t="s">
        <v>4</v>
      </c>
      <c r="CV4" s="117" t="s">
        <v>5</v>
      </c>
      <c r="CW4" s="65"/>
      <c r="CX4" s="65"/>
      <c r="CY4" s="65"/>
      <c r="CZ4" s="65"/>
      <c r="DA4" s="65"/>
      <c r="DB4" s="65"/>
      <c r="DC4" s="65"/>
      <c r="DD4" s="65"/>
      <c r="DE4" s="65"/>
      <c r="DF4" s="65"/>
    </row>
    <row r="5" spans="1:110">
      <c r="A5" s="79"/>
      <c r="B5" s="117" t="s">
        <v>119</v>
      </c>
      <c r="C5" s="118"/>
      <c r="D5" s="119"/>
      <c r="E5" s="120"/>
      <c r="F5" s="65"/>
      <c r="G5" s="121" t="e">
        <f t="array" ref="G5:I7">MINVERSE(C5:E7)</f>
        <v>#VALUE!</v>
      </c>
      <c r="H5" s="122" t="e">
        <v>#VALUE!</v>
      </c>
      <c r="I5" s="123" t="e">
        <v>#VALUE!</v>
      </c>
      <c r="J5" s="65"/>
      <c r="K5" s="65"/>
      <c r="L5" s="65"/>
      <c r="M5" s="65"/>
      <c r="N5" s="65"/>
      <c r="O5" s="65"/>
      <c r="P5" s="65"/>
      <c r="Q5" s="65"/>
      <c r="R5" s="65"/>
      <c r="S5" s="65"/>
      <c r="T5" s="79"/>
      <c r="U5" s="117" t="s">
        <v>119</v>
      </c>
      <c r="V5" s="118"/>
      <c r="W5" s="119"/>
      <c r="X5" s="120"/>
      <c r="Y5" s="65"/>
      <c r="Z5" s="121" t="e">
        <f t="array" ref="Z5:AB7">MINVERSE(V5:X7)</f>
        <v>#VALUE!</v>
      </c>
      <c r="AA5" s="122" t="e">
        <v>#VALUE!</v>
      </c>
      <c r="AB5" s="123" t="e">
        <v>#VALUE!</v>
      </c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79"/>
      <c r="AN5" s="117" t="s">
        <v>119</v>
      </c>
      <c r="AO5" s="118"/>
      <c r="AP5" s="119"/>
      <c r="AQ5" s="120"/>
      <c r="AR5" s="65"/>
      <c r="AS5" s="121" t="e">
        <f t="array" ref="AS5:AU7">MINVERSE(AO5:AQ7)</f>
        <v>#VALUE!</v>
      </c>
      <c r="AT5" s="122" t="e">
        <v>#VALUE!</v>
      </c>
      <c r="AU5" s="123" t="e">
        <v>#VALUE!</v>
      </c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79"/>
      <c r="BG5" s="117" t="s">
        <v>119</v>
      </c>
      <c r="BH5" s="118"/>
      <c r="BI5" s="119"/>
      <c r="BJ5" s="120"/>
      <c r="BK5" s="65"/>
      <c r="BL5" s="121" t="e">
        <f t="array" ref="BL5:BN7">MINVERSE(BH5:BJ7)</f>
        <v>#VALUE!</v>
      </c>
      <c r="BM5" s="122" t="e">
        <v>#VALUE!</v>
      </c>
      <c r="BN5" s="123" t="e">
        <v>#VALUE!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79"/>
      <c r="BZ5" s="117" t="s">
        <v>119</v>
      </c>
      <c r="CA5" s="118"/>
      <c r="CB5" s="119"/>
      <c r="CC5" s="120"/>
      <c r="CD5" s="65"/>
      <c r="CE5" s="121" t="e">
        <f t="array" ref="CE5:CG7">MINVERSE(CA5:CC7)</f>
        <v>#VALUE!</v>
      </c>
      <c r="CF5" s="122" t="e">
        <v>#VALUE!</v>
      </c>
      <c r="CG5" s="123" t="e">
        <v>#VALUE!</v>
      </c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79"/>
      <c r="CS5" s="117" t="s">
        <v>119</v>
      </c>
      <c r="CT5" s="118"/>
      <c r="CU5" s="119"/>
      <c r="CV5" s="120"/>
      <c r="CW5" s="65"/>
      <c r="CX5" s="121" t="e">
        <f t="array" ref="CX5:CZ7">MINVERSE(CT5:CV7)</f>
        <v>#VALUE!</v>
      </c>
      <c r="CY5" s="122" t="e">
        <v>#VALUE!</v>
      </c>
      <c r="CZ5" s="123" t="e">
        <v>#VALUE!</v>
      </c>
      <c r="DA5" s="65"/>
      <c r="DB5" s="65"/>
      <c r="DC5" s="65"/>
      <c r="DD5" s="65"/>
      <c r="DE5" s="65"/>
      <c r="DF5" s="65"/>
    </row>
    <row r="6" spans="1:110">
      <c r="A6" s="79"/>
      <c r="B6" s="117" t="s">
        <v>120</v>
      </c>
      <c r="C6" s="124"/>
      <c r="D6" s="125"/>
      <c r="E6" s="126"/>
      <c r="F6" s="65"/>
      <c r="G6" s="127" t="e">
        <v>#VALUE!</v>
      </c>
      <c r="H6" s="65" t="e">
        <v>#VALUE!</v>
      </c>
      <c r="I6" s="128" t="e">
        <v>#VALUE!</v>
      </c>
      <c r="J6" s="65"/>
      <c r="K6" s="65"/>
      <c r="L6" s="65"/>
      <c r="M6" s="65"/>
      <c r="N6" s="65"/>
      <c r="O6" s="65"/>
      <c r="P6" s="65"/>
      <c r="Q6" s="65"/>
      <c r="R6" s="65"/>
      <c r="S6" s="65"/>
      <c r="T6" s="79"/>
      <c r="U6" s="117" t="s">
        <v>24</v>
      </c>
      <c r="V6" s="124"/>
      <c r="W6" s="125"/>
      <c r="X6" s="126"/>
      <c r="Y6" s="65"/>
      <c r="Z6" s="127" t="e">
        <v>#VALUE!</v>
      </c>
      <c r="AA6" s="65" t="e">
        <v>#VALUE!</v>
      </c>
      <c r="AB6" s="128" t="e">
        <v>#VALUE!</v>
      </c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79"/>
      <c r="AN6" s="117" t="s">
        <v>24</v>
      </c>
      <c r="AO6" s="124"/>
      <c r="AP6" s="125"/>
      <c r="AQ6" s="126"/>
      <c r="AR6" s="65"/>
      <c r="AS6" s="127" t="e">
        <v>#VALUE!</v>
      </c>
      <c r="AT6" s="65" t="e">
        <v>#VALUE!</v>
      </c>
      <c r="AU6" s="128" t="e">
        <v>#VALUE!</v>
      </c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79"/>
      <c r="BG6" s="117" t="s">
        <v>24</v>
      </c>
      <c r="BH6" s="124"/>
      <c r="BI6" s="125"/>
      <c r="BJ6" s="126"/>
      <c r="BK6" s="65"/>
      <c r="BL6" s="127" t="e">
        <v>#VALUE!</v>
      </c>
      <c r="BM6" s="65" t="e">
        <v>#VALUE!</v>
      </c>
      <c r="BN6" s="128" t="e">
        <v>#VALUE!</v>
      </c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79"/>
      <c r="BZ6" s="117" t="s">
        <v>24</v>
      </c>
      <c r="CA6" s="124"/>
      <c r="CB6" s="125"/>
      <c r="CC6" s="126"/>
      <c r="CD6" s="65"/>
      <c r="CE6" s="127" t="e">
        <v>#VALUE!</v>
      </c>
      <c r="CF6" s="65" t="e">
        <v>#VALUE!</v>
      </c>
      <c r="CG6" s="128" t="e">
        <v>#VALUE!</v>
      </c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79"/>
      <c r="CS6" s="117" t="s">
        <v>24</v>
      </c>
      <c r="CT6" s="124"/>
      <c r="CU6" s="125"/>
      <c r="CV6" s="126"/>
      <c r="CW6" s="65"/>
      <c r="CX6" s="127" t="e">
        <v>#VALUE!</v>
      </c>
      <c r="CY6" s="65" t="e">
        <v>#VALUE!</v>
      </c>
      <c r="CZ6" s="128" t="e">
        <v>#VALUE!</v>
      </c>
      <c r="DA6" s="65"/>
      <c r="DB6" s="65"/>
      <c r="DC6" s="65"/>
      <c r="DD6" s="65"/>
      <c r="DE6" s="65"/>
      <c r="DF6" s="65"/>
    </row>
    <row r="7" spans="1:110" ht="15" thickBot="1">
      <c r="A7" s="79"/>
      <c r="B7" s="117" t="s">
        <v>121</v>
      </c>
      <c r="C7" s="129"/>
      <c r="D7" s="130"/>
      <c r="E7" s="131"/>
      <c r="F7" s="65"/>
      <c r="G7" s="132" t="e">
        <v>#VALUE!</v>
      </c>
      <c r="H7" s="133" t="e">
        <v>#VALUE!</v>
      </c>
      <c r="I7" s="134" t="e">
        <v>#VALUE!</v>
      </c>
      <c r="J7" s="65"/>
      <c r="K7" s="65"/>
      <c r="L7" s="65"/>
      <c r="M7" s="65"/>
      <c r="N7" s="65"/>
      <c r="O7" s="65"/>
      <c r="P7" s="65"/>
      <c r="Q7" s="65"/>
      <c r="R7" s="65"/>
      <c r="S7" s="65"/>
      <c r="T7" s="79"/>
      <c r="U7" s="117" t="s">
        <v>121</v>
      </c>
      <c r="V7" s="129"/>
      <c r="W7" s="130"/>
      <c r="X7" s="131"/>
      <c r="Y7" s="65"/>
      <c r="Z7" s="132" t="e">
        <v>#VALUE!</v>
      </c>
      <c r="AA7" s="133" t="e">
        <v>#VALUE!</v>
      </c>
      <c r="AB7" s="134" t="e">
        <v>#VALUE!</v>
      </c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79"/>
      <c r="AN7" s="117" t="s">
        <v>121</v>
      </c>
      <c r="AO7" s="129"/>
      <c r="AP7" s="130"/>
      <c r="AQ7" s="131"/>
      <c r="AR7" s="65"/>
      <c r="AS7" s="132" t="e">
        <v>#VALUE!</v>
      </c>
      <c r="AT7" s="133" t="e">
        <v>#VALUE!</v>
      </c>
      <c r="AU7" s="134" t="e">
        <v>#VALUE!</v>
      </c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79"/>
      <c r="BG7" s="117" t="s">
        <v>121</v>
      </c>
      <c r="BH7" s="129"/>
      <c r="BI7" s="130"/>
      <c r="BJ7" s="131"/>
      <c r="BK7" s="65"/>
      <c r="BL7" s="132" t="e">
        <v>#VALUE!</v>
      </c>
      <c r="BM7" s="133" t="e">
        <v>#VALUE!</v>
      </c>
      <c r="BN7" s="134" t="e">
        <v>#VALUE!</v>
      </c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79"/>
      <c r="BZ7" s="117" t="s">
        <v>121</v>
      </c>
      <c r="CA7" s="129"/>
      <c r="CB7" s="130"/>
      <c r="CC7" s="131"/>
      <c r="CD7" s="65"/>
      <c r="CE7" s="132" t="e">
        <v>#VALUE!</v>
      </c>
      <c r="CF7" s="133" t="e">
        <v>#VALUE!</v>
      </c>
      <c r="CG7" s="134" t="e">
        <v>#VALUE!</v>
      </c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79"/>
      <c r="CS7" s="117" t="s">
        <v>121</v>
      </c>
      <c r="CT7" s="129"/>
      <c r="CU7" s="130"/>
      <c r="CV7" s="131"/>
      <c r="CW7" s="65"/>
      <c r="CX7" s="132" t="e">
        <v>#VALUE!</v>
      </c>
      <c r="CY7" s="133" t="e">
        <v>#VALUE!</v>
      </c>
      <c r="CZ7" s="134" t="e">
        <v>#VALUE!</v>
      </c>
      <c r="DA7" s="65"/>
      <c r="DB7" s="65"/>
      <c r="DC7" s="65"/>
      <c r="DD7" s="65"/>
      <c r="DE7" s="65"/>
      <c r="DF7" s="65"/>
    </row>
    <row r="8" spans="1:110">
      <c r="A8" s="79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79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79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79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79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79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</row>
    <row r="9" spans="1:110" ht="15" thickBot="1">
      <c r="A9" s="115" t="s">
        <v>122</v>
      </c>
      <c r="B9" s="79">
        <v>1</v>
      </c>
      <c r="C9" s="79">
        <v>2</v>
      </c>
      <c r="D9" s="79">
        <v>3</v>
      </c>
      <c r="E9" s="79">
        <v>4</v>
      </c>
      <c r="F9" s="79">
        <v>5</v>
      </c>
      <c r="G9" s="79">
        <v>6</v>
      </c>
      <c r="H9" s="79">
        <v>7</v>
      </c>
      <c r="I9" s="79">
        <v>8</v>
      </c>
      <c r="J9" s="79">
        <v>9</v>
      </c>
      <c r="K9" s="79">
        <v>10</v>
      </c>
      <c r="L9" s="79">
        <v>11</v>
      </c>
      <c r="M9" s="79">
        <v>12</v>
      </c>
      <c r="N9" s="65"/>
      <c r="O9" s="65"/>
      <c r="P9" s="65"/>
      <c r="Q9" s="65"/>
      <c r="R9" s="65"/>
      <c r="S9" s="65"/>
      <c r="T9" s="115" t="s">
        <v>122</v>
      </c>
      <c r="U9" s="79">
        <v>1</v>
      </c>
      <c r="V9" s="79">
        <v>2</v>
      </c>
      <c r="W9" s="79">
        <v>3</v>
      </c>
      <c r="X9" s="79">
        <v>4</v>
      </c>
      <c r="Y9" s="79">
        <v>5</v>
      </c>
      <c r="Z9" s="79">
        <v>6</v>
      </c>
      <c r="AA9" s="79">
        <v>7</v>
      </c>
      <c r="AB9" s="79">
        <v>8</v>
      </c>
      <c r="AC9" s="79">
        <v>9</v>
      </c>
      <c r="AD9" s="79">
        <v>10</v>
      </c>
      <c r="AE9" s="79">
        <v>11</v>
      </c>
      <c r="AF9" s="79">
        <v>12</v>
      </c>
      <c r="AG9" s="65"/>
      <c r="AH9" s="65"/>
      <c r="AI9" s="65"/>
      <c r="AJ9" s="65"/>
      <c r="AK9" s="65"/>
      <c r="AL9" s="65"/>
      <c r="AM9" s="115" t="s">
        <v>122</v>
      </c>
      <c r="AN9" s="79">
        <v>1</v>
      </c>
      <c r="AO9" s="79">
        <v>2</v>
      </c>
      <c r="AP9" s="79">
        <v>3</v>
      </c>
      <c r="AQ9" s="79">
        <v>4</v>
      </c>
      <c r="AR9" s="79">
        <v>5</v>
      </c>
      <c r="AS9" s="79">
        <v>6</v>
      </c>
      <c r="AT9" s="79">
        <v>7</v>
      </c>
      <c r="AU9" s="79">
        <v>8</v>
      </c>
      <c r="AV9" s="79">
        <v>9</v>
      </c>
      <c r="AW9" s="79">
        <v>10</v>
      </c>
      <c r="AX9" s="79">
        <v>11</v>
      </c>
      <c r="AY9" s="79">
        <v>12</v>
      </c>
      <c r="AZ9" s="65"/>
      <c r="BA9" s="65"/>
      <c r="BB9" s="65"/>
      <c r="BC9" s="65"/>
      <c r="BD9" s="65"/>
      <c r="BE9" s="65"/>
      <c r="BF9" s="115" t="s">
        <v>122</v>
      </c>
      <c r="BG9" s="79">
        <v>1</v>
      </c>
      <c r="BH9" s="79">
        <v>2</v>
      </c>
      <c r="BI9" s="79">
        <v>3</v>
      </c>
      <c r="BJ9" s="79">
        <v>4</v>
      </c>
      <c r="BK9" s="79">
        <v>5</v>
      </c>
      <c r="BL9" s="79">
        <v>6</v>
      </c>
      <c r="BM9" s="79">
        <v>7</v>
      </c>
      <c r="BN9" s="79">
        <v>8</v>
      </c>
      <c r="BO9" s="79">
        <v>9</v>
      </c>
      <c r="BP9" s="79">
        <v>10</v>
      </c>
      <c r="BQ9" s="79">
        <v>11</v>
      </c>
      <c r="BR9" s="79">
        <v>12</v>
      </c>
      <c r="BS9" s="65"/>
      <c r="BT9" s="65"/>
      <c r="BU9" s="65"/>
      <c r="BV9" s="65"/>
      <c r="BW9" s="65"/>
      <c r="BX9" s="65"/>
      <c r="BY9" s="115" t="s">
        <v>122</v>
      </c>
      <c r="BZ9" s="79">
        <v>1</v>
      </c>
      <c r="CA9" s="79">
        <v>2</v>
      </c>
      <c r="CB9" s="79">
        <v>3</v>
      </c>
      <c r="CC9" s="79">
        <v>4</v>
      </c>
      <c r="CD9" s="79">
        <v>5</v>
      </c>
      <c r="CE9" s="79">
        <v>6</v>
      </c>
      <c r="CF9" s="79">
        <v>7</v>
      </c>
      <c r="CG9" s="79">
        <v>8</v>
      </c>
      <c r="CH9" s="79">
        <v>9</v>
      </c>
      <c r="CI9" s="79">
        <v>10</v>
      </c>
      <c r="CJ9" s="79">
        <v>11</v>
      </c>
      <c r="CK9" s="79">
        <v>12</v>
      </c>
      <c r="CL9" s="65"/>
      <c r="CM9" s="65"/>
      <c r="CN9" s="65"/>
      <c r="CO9" s="65"/>
      <c r="CP9" s="65"/>
      <c r="CQ9" s="65"/>
      <c r="CR9" s="115" t="s">
        <v>122</v>
      </c>
      <c r="CS9" s="79">
        <v>1</v>
      </c>
      <c r="CT9" s="79">
        <v>2</v>
      </c>
      <c r="CU9" s="79">
        <v>3</v>
      </c>
      <c r="CV9" s="79">
        <v>4</v>
      </c>
      <c r="CW9" s="79">
        <v>5</v>
      </c>
      <c r="CX9" s="79">
        <v>6</v>
      </c>
      <c r="CY9" s="79">
        <v>7</v>
      </c>
      <c r="CZ9" s="79">
        <v>8</v>
      </c>
      <c r="DA9" s="79">
        <v>9</v>
      </c>
      <c r="DB9" s="79">
        <v>10</v>
      </c>
      <c r="DC9" s="79">
        <v>11</v>
      </c>
      <c r="DD9" s="79">
        <v>12</v>
      </c>
      <c r="DE9" s="65"/>
      <c r="DF9" s="65"/>
    </row>
    <row r="10" spans="1:110" ht="15" thickTop="1">
      <c r="A10" s="135" t="s">
        <v>14</v>
      </c>
      <c r="B10" s="136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8"/>
      <c r="N10" s="65"/>
      <c r="O10" s="65"/>
      <c r="P10" s="65"/>
      <c r="Q10" s="65"/>
      <c r="R10" s="65"/>
      <c r="S10" s="65"/>
      <c r="T10" s="135" t="s">
        <v>6</v>
      </c>
      <c r="U10" s="136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8"/>
      <c r="AG10" s="65"/>
      <c r="AH10" s="65"/>
      <c r="AI10" s="65"/>
      <c r="AJ10" s="65"/>
      <c r="AK10" s="65"/>
      <c r="AL10" s="65"/>
      <c r="AM10" s="135" t="s">
        <v>6</v>
      </c>
      <c r="AN10" s="136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8"/>
      <c r="AZ10" s="65"/>
      <c r="BA10" s="65"/>
      <c r="BB10" s="65"/>
      <c r="BC10" s="65"/>
      <c r="BD10" s="65"/>
      <c r="BE10" s="65"/>
      <c r="BF10" s="135" t="s">
        <v>219</v>
      </c>
      <c r="BG10" s="136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8"/>
      <c r="BS10" s="65"/>
      <c r="BT10" s="65"/>
      <c r="BU10" s="65"/>
      <c r="BV10" s="65"/>
      <c r="BW10" s="65"/>
      <c r="BX10" s="65"/>
      <c r="BY10" s="135" t="s">
        <v>219</v>
      </c>
      <c r="BZ10" s="136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8"/>
      <c r="CL10" s="65"/>
      <c r="CM10" s="65"/>
      <c r="CN10" s="65"/>
      <c r="CO10" s="65"/>
      <c r="CP10" s="65"/>
      <c r="CQ10" s="65"/>
      <c r="CR10" s="135" t="s">
        <v>219</v>
      </c>
      <c r="CS10" s="136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8"/>
      <c r="DE10" s="65"/>
      <c r="DF10" s="65"/>
    </row>
    <row r="11" spans="1:110">
      <c r="A11" s="135" t="s">
        <v>15</v>
      </c>
      <c r="B11" s="139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1"/>
      <c r="N11" s="65"/>
      <c r="O11" s="65"/>
      <c r="P11" s="65"/>
      <c r="Q11" s="65"/>
      <c r="R11" s="65"/>
      <c r="S11" s="65"/>
      <c r="T11" s="135" t="s">
        <v>7</v>
      </c>
      <c r="U11" s="139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1"/>
      <c r="AG11" s="65"/>
      <c r="AH11" s="65"/>
      <c r="AI11" s="65"/>
      <c r="AJ11" s="65"/>
      <c r="AK11" s="65"/>
      <c r="AL11" s="65"/>
      <c r="AM11" s="135" t="s">
        <v>7</v>
      </c>
      <c r="AN11" s="139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1"/>
      <c r="AZ11" s="65"/>
      <c r="BA11" s="65"/>
      <c r="BB11" s="65"/>
      <c r="BC11" s="65"/>
      <c r="BD11" s="65"/>
      <c r="BE11" s="65"/>
      <c r="BF11" s="135" t="s">
        <v>220</v>
      </c>
      <c r="BG11" s="139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1"/>
      <c r="BS11" s="65"/>
      <c r="BT11" s="65"/>
      <c r="BU11" s="65"/>
      <c r="BV11" s="65"/>
      <c r="BW11" s="65"/>
      <c r="BX11" s="65"/>
      <c r="BY11" s="135" t="s">
        <v>220</v>
      </c>
      <c r="BZ11" s="139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1"/>
      <c r="CL11" s="65"/>
      <c r="CM11" s="65"/>
      <c r="CN11" s="65"/>
      <c r="CO11" s="65"/>
      <c r="CP11" s="65"/>
      <c r="CQ11" s="65"/>
      <c r="CR11" s="135" t="s">
        <v>220</v>
      </c>
      <c r="CS11" s="139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1"/>
      <c r="DE11" s="65"/>
      <c r="DF11" s="65"/>
    </row>
    <row r="12" spans="1:110">
      <c r="A12" s="135" t="s">
        <v>16</v>
      </c>
      <c r="B12" s="139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1"/>
      <c r="N12" s="65"/>
      <c r="O12" s="65"/>
      <c r="P12" s="65"/>
      <c r="Q12" s="65"/>
      <c r="R12" s="65"/>
      <c r="S12" s="65"/>
      <c r="T12" s="135" t="s">
        <v>8</v>
      </c>
      <c r="U12" s="139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1"/>
      <c r="AG12" s="65"/>
      <c r="AH12" s="65"/>
      <c r="AI12" s="65"/>
      <c r="AJ12" s="65"/>
      <c r="AK12" s="65"/>
      <c r="AL12" s="65"/>
      <c r="AM12" s="135" t="s">
        <v>8</v>
      </c>
      <c r="AN12" s="139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1"/>
      <c r="AZ12" s="65"/>
      <c r="BA12" s="65"/>
      <c r="BB12" s="65"/>
      <c r="BC12" s="65"/>
      <c r="BD12" s="65"/>
      <c r="BE12" s="65"/>
      <c r="BF12" s="135" t="s">
        <v>221</v>
      </c>
      <c r="BG12" s="139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1"/>
      <c r="BS12" s="65"/>
      <c r="BT12" s="65"/>
      <c r="BU12" s="65"/>
      <c r="BV12" s="65"/>
      <c r="BW12" s="65"/>
      <c r="BX12" s="65"/>
      <c r="BY12" s="135" t="s">
        <v>221</v>
      </c>
      <c r="BZ12" s="139"/>
      <c r="CA12" s="140"/>
      <c r="CB12" s="140"/>
      <c r="CC12" s="140"/>
      <c r="CD12" s="140"/>
      <c r="CE12" s="140"/>
      <c r="CF12" s="140"/>
      <c r="CG12" s="140"/>
      <c r="CH12" s="140"/>
      <c r="CI12" s="140"/>
      <c r="CJ12" s="140"/>
      <c r="CK12" s="141"/>
      <c r="CL12" s="65"/>
      <c r="CM12" s="65"/>
      <c r="CN12" s="65"/>
      <c r="CO12" s="65"/>
      <c r="CP12" s="65"/>
      <c r="CQ12" s="65"/>
      <c r="CR12" s="135" t="s">
        <v>221</v>
      </c>
      <c r="CS12" s="139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1"/>
      <c r="DE12" s="65"/>
      <c r="DF12" s="65"/>
    </row>
    <row r="13" spans="1:110">
      <c r="A13" s="135" t="s">
        <v>17</v>
      </c>
      <c r="B13" s="139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1"/>
      <c r="N13" s="65"/>
      <c r="O13" s="65"/>
      <c r="P13" s="65"/>
      <c r="Q13" s="65"/>
      <c r="R13" s="65"/>
      <c r="S13" s="65"/>
      <c r="T13" s="135" t="s">
        <v>9</v>
      </c>
      <c r="U13" s="139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1"/>
      <c r="AG13" s="65"/>
      <c r="AH13" s="65"/>
      <c r="AI13" s="65"/>
      <c r="AJ13" s="65"/>
      <c r="AK13" s="65"/>
      <c r="AL13" s="65"/>
      <c r="AM13" s="135" t="s">
        <v>9</v>
      </c>
      <c r="AN13" s="139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1"/>
      <c r="AZ13" s="65"/>
      <c r="BA13" s="65"/>
      <c r="BB13" s="65"/>
      <c r="BC13" s="65"/>
      <c r="BD13" s="65"/>
      <c r="BE13" s="65"/>
      <c r="BF13" s="135" t="s">
        <v>222</v>
      </c>
      <c r="BG13" s="139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1"/>
      <c r="BS13" s="65"/>
      <c r="BT13" s="65"/>
      <c r="BU13" s="65"/>
      <c r="BV13" s="65"/>
      <c r="BW13" s="65"/>
      <c r="BX13" s="65"/>
      <c r="BY13" s="135" t="s">
        <v>222</v>
      </c>
      <c r="BZ13" s="139"/>
      <c r="CA13" s="140"/>
      <c r="CB13" s="140"/>
      <c r="CC13" s="140"/>
      <c r="CD13" s="140"/>
      <c r="CE13" s="140"/>
      <c r="CF13" s="140"/>
      <c r="CG13" s="140"/>
      <c r="CH13" s="140"/>
      <c r="CI13" s="140"/>
      <c r="CJ13" s="140"/>
      <c r="CK13" s="141"/>
      <c r="CL13" s="65"/>
      <c r="CM13" s="65"/>
      <c r="CN13" s="65"/>
      <c r="CO13" s="65"/>
      <c r="CP13" s="65"/>
      <c r="CQ13" s="65"/>
      <c r="CR13" s="135" t="s">
        <v>222</v>
      </c>
      <c r="CS13" s="139"/>
      <c r="CT13" s="140"/>
      <c r="CU13" s="140"/>
      <c r="CV13" s="140"/>
      <c r="CW13" s="140"/>
      <c r="CX13" s="140"/>
      <c r="CY13" s="140"/>
      <c r="CZ13" s="140"/>
      <c r="DA13" s="140"/>
      <c r="DB13" s="140"/>
      <c r="DC13" s="140"/>
      <c r="DD13" s="141"/>
      <c r="DE13" s="65"/>
      <c r="DF13" s="65"/>
    </row>
    <row r="14" spans="1:110">
      <c r="A14" s="135" t="s">
        <v>18</v>
      </c>
      <c r="B14" s="139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1"/>
      <c r="N14" s="65"/>
      <c r="O14" s="65"/>
      <c r="P14" s="65"/>
      <c r="Q14" s="65"/>
      <c r="R14" s="65"/>
      <c r="S14" s="65"/>
      <c r="T14" s="135" t="s">
        <v>10</v>
      </c>
      <c r="U14" s="139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1"/>
      <c r="AG14" s="65"/>
      <c r="AH14" s="65"/>
      <c r="AI14" s="65"/>
      <c r="AJ14" s="65"/>
      <c r="AK14" s="65"/>
      <c r="AL14" s="65"/>
      <c r="AM14" s="135" t="s">
        <v>10</v>
      </c>
      <c r="AN14" s="139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1"/>
      <c r="AZ14" s="65"/>
      <c r="BA14" s="65"/>
      <c r="BB14" s="65"/>
      <c r="BC14" s="65"/>
      <c r="BD14" s="65"/>
      <c r="BE14" s="65"/>
      <c r="BF14" s="135" t="s">
        <v>223</v>
      </c>
      <c r="BG14" s="139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1"/>
      <c r="BS14" s="65"/>
      <c r="BT14" s="65"/>
      <c r="BU14" s="65"/>
      <c r="BV14" s="65"/>
      <c r="BW14" s="65"/>
      <c r="BX14" s="65"/>
      <c r="BY14" s="135" t="s">
        <v>223</v>
      </c>
      <c r="BZ14" s="139"/>
      <c r="CA14" s="140"/>
      <c r="CB14" s="140"/>
      <c r="CC14" s="140"/>
      <c r="CD14" s="140"/>
      <c r="CE14" s="140"/>
      <c r="CF14" s="140"/>
      <c r="CG14" s="140"/>
      <c r="CH14" s="140"/>
      <c r="CI14" s="140"/>
      <c r="CJ14" s="140"/>
      <c r="CK14" s="141"/>
      <c r="CL14" s="65"/>
      <c r="CM14" s="65"/>
      <c r="CN14" s="65"/>
      <c r="CO14" s="65"/>
      <c r="CP14" s="65"/>
      <c r="CQ14" s="65"/>
      <c r="CR14" s="135" t="s">
        <v>223</v>
      </c>
      <c r="CS14" s="139"/>
      <c r="CT14" s="140"/>
      <c r="CU14" s="140"/>
      <c r="CV14" s="140"/>
      <c r="CW14" s="140"/>
      <c r="CX14" s="140"/>
      <c r="CY14" s="140"/>
      <c r="CZ14" s="140"/>
      <c r="DA14" s="140"/>
      <c r="DB14" s="140"/>
      <c r="DC14" s="140"/>
      <c r="DD14" s="141"/>
      <c r="DE14" s="65"/>
      <c r="DF14" s="65"/>
    </row>
    <row r="15" spans="1:110">
      <c r="A15" s="135" t="s">
        <v>19</v>
      </c>
      <c r="B15" s="139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1"/>
      <c r="N15" s="65"/>
      <c r="O15" s="65"/>
      <c r="P15" s="65"/>
      <c r="Q15" s="65"/>
      <c r="R15" s="65"/>
      <c r="S15" s="65"/>
      <c r="T15" s="135" t="s">
        <v>11</v>
      </c>
      <c r="U15" s="139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1"/>
      <c r="AG15" s="65"/>
      <c r="AH15" s="65"/>
      <c r="AI15" s="65"/>
      <c r="AJ15" s="65"/>
      <c r="AK15" s="65"/>
      <c r="AL15" s="65"/>
      <c r="AM15" s="135" t="s">
        <v>11</v>
      </c>
      <c r="AN15" s="139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1"/>
      <c r="AZ15" s="65"/>
      <c r="BA15" s="65"/>
      <c r="BB15" s="65"/>
      <c r="BC15" s="65"/>
      <c r="BD15" s="65"/>
      <c r="BE15" s="65"/>
      <c r="BF15" s="135" t="s">
        <v>224</v>
      </c>
      <c r="BG15" s="139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1"/>
      <c r="BS15" s="65"/>
      <c r="BT15" s="65"/>
      <c r="BU15" s="65"/>
      <c r="BV15" s="65"/>
      <c r="BW15" s="65"/>
      <c r="BX15" s="65"/>
      <c r="BY15" s="135" t="s">
        <v>224</v>
      </c>
      <c r="BZ15" s="139"/>
      <c r="CA15" s="140"/>
      <c r="CB15" s="140"/>
      <c r="CC15" s="140"/>
      <c r="CD15" s="140"/>
      <c r="CE15" s="140"/>
      <c r="CF15" s="140"/>
      <c r="CG15" s="140"/>
      <c r="CH15" s="140"/>
      <c r="CI15" s="140"/>
      <c r="CJ15" s="140"/>
      <c r="CK15" s="141"/>
      <c r="CL15" s="65"/>
      <c r="CM15" s="65"/>
      <c r="CN15" s="65"/>
      <c r="CO15" s="65"/>
      <c r="CP15" s="65"/>
      <c r="CQ15" s="65"/>
      <c r="CR15" s="135" t="s">
        <v>224</v>
      </c>
      <c r="CS15" s="139"/>
      <c r="CT15" s="140"/>
      <c r="CU15" s="140"/>
      <c r="CV15" s="140"/>
      <c r="CW15" s="140"/>
      <c r="CX15" s="140"/>
      <c r="CY15" s="140"/>
      <c r="CZ15" s="140"/>
      <c r="DA15" s="140"/>
      <c r="DB15" s="140"/>
      <c r="DC15" s="140"/>
      <c r="DD15" s="141"/>
      <c r="DE15" s="65"/>
      <c r="DF15" s="65"/>
    </row>
    <row r="16" spans="1:110">
      <c r="A16" s="135" t="s">
        <v>20</v>
      </c>
      <c r="B16" s="139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1"/>
      <c r="N16" s="65"/>
      <c r="O16" s="65"/>
      <c r="P16" s="65"/>
      <c r="Q16" s="65"/>
      <c r="R16" s="65"/>
      <c r="S16" s="65"/>
      <c r="T16" s="135" t="s">
        <v>12</v>
      </c>
      <c r="U16" s="139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1"/>
      <c r="AG16" s="65"/>
      <c r="AH16" s="65"/>
      <c r="AI16" s="65"/>
      <c r="AJ16" s="65"/>
      <c r="AK16" s="65"/>
      <c r="AL16" s="65"/>
      <c r="AM16" s="135" t="s">
        <v>12</v>
      </c>
      <c r="AN16" s="139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1"/>
      <c r="AZ16" s="65"/>
      <c r="BA16" s="65"/>
      <c r="BB16" s="65"/>
      <c r="BC16" s="65"/>
      <c r="BD16" s="65"/>
      <c r="BE16" s="65"/>
      <c r="BF16" s="135" t="s">
        <v>225</v>
      </c>
      <c r="BG16" s="139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1"/>
      <c r="BS16" s="65"/>
      <c r="BT16" s="65"/>
      <c r="BU16" s="65"/>
      <c r="BV16" s="65"/>
      <c r="BW16" s="65"/>
      <c r="BX16" s="65"/>
      <c r="BY16" s="135" t="s">
        <v>225</v>
      </c>
      <c r="BZ16" s="139"/>
      <c r="CA16" s="140"/>
      <c r="CB16" s="140"/>
      <c r="CC16" s="140"/>
      <c r="CD16" s="140"/>
      <c r="CE16" s="140"/>
      <c r="CF16" s="140"/>
      <c r="CG16" s="140"/>
      <c r="CH16" s="140"/>
      <c r="CI16" s="140"/>
      <c r="CJ16" s="140"/>
      <c r="CK16" s="141"/>
      <c r="CL16" s="65"/>
      <c r="CM16" s="65"/>
      <c r="CN16" s="65"/>
      <c r="CO16" s="65"/>
      <c r="CP16" s="65"/>
      <c r="CQ16" s="65"/>
      <c r="CR16" s="135" t="s">
        <v>225</v>
      </c>
      <c r="CS16" s="139"/>
      <c r="CT16" s="140"/>
      <c r="CU16" s="140"/>
      <c r="CV16" s="140"/>
      <c r="CW16" s="140"/>
      <c r="CX16" s="140"/>
      <c r="CY16" s="140"/>
      <c r="CZ16" s="140"/>
      <c r="DA16" s="140"/>
      <c r="DB16" s="140"/>
      <c r="DC16" s="140"/>
      <c r="DD16" s="141"/>
      <c r="DE16" s="65"/>
      <c r="DF16" s="65"/>
    </row>
    <row r="17" spans="1:110" ht="15" thickBot="1">
      <c r="A17" s="135" t="s">
        <v>21</v>
      </c>
      <c r="B17" s="142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4"/>
      <c r="N17" s="65"/>
      <c r="O17" s="65"/>
      <c r="P17" s="65"/>
      <c r="Q17" s="65"/>
      <c r="R17" s="65"/>
      <c r="S17" s="65"/>
      <c r="T17" s="135" t="s">
        <v>13</v>
      </c>
      <c r="U17" s="142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4"/>
      <c r="AG17" s="65"/>
      <c r="AH17" s="65"/>
      <c r="AI17" s="65"/>
      <c r="AJ17" s="65"/>
      <c r="AK17" s="65"/>
      <c r="AL17" s="65"/>
      <c r="AM17" s="135" t="s">
        <v>13</v>
      </c>
      <c r="AN17" s="142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4"/>
      <c r="AZ17" s="65"/>
      <c r="BA17" s="65"/>
      <c r="BB17" s="65"/>
      <c r="BC17" s="65"/>
      <c r="BD17" s="65"/>
      <c r="BE17" s="65"/>
      <c r="BF17" s="135" t="s">
        <v>226</v>
      </c>
      <c r="BG17" s="142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4"/>
      <c r="BS17" s="65"/>
      <c r="BT17" s="65"/>
      <c r="BU17" s="65"/>
      <c r="BV17" s="65"/>
      <c r="BW17" s="65"/>
      <c r="BX17" s="65"/>
      <c r="BY17" s="135" t="s">
        <v>226</v>
      </c>
      <c r="BZ17" s="142"/>
      <c r="CA17" s="143"/>
      <c r="CB17" s="143"/>
      <c r="CC17" s="143"/>
      <c r="CD17" s="143"/>
      <c r="CE17" s="143"/>
      <c r="CF17" s="143"/>
      <c r="CG17" s="143"/>
      <c r="CH17" s="143"/>
      <c r="CI17" s="143"/>
      <c r="CJ17" s="143"/>
      <c r="CK17" s="144"/>
      <c r="CL17" s="65"/>
      <c r="CM17" s="65"/>
      <c r="CN17" s="65"/>
      <c r="CO17" s="65"/>
      <c r="CP17" s="65"/>
      <c r="CQ17" s="65"/>
      <c r="CR17" s="135" t="s">
        <v>226</v>
      </c>
      <c r="CS17" s="142"/>
      <c r="CT17" s="143"/>
      <c r="CU17" s="143"/>
      <c r="CV17" s="143"/>
      <c r="CW17" s="143"/>
      <c r="CX17" s="143"/>
      <c r="CY17" s="143"/>
      <c r="CZ17" s="143"/>
      <c r="DA17" s="143"/>
      <c r="DB17" s="143"/>
      <c r="DC17" s="143"/>
      <c r="DD17" s="144"/>
      <c r="DE17" s="65"/>
      <c r="DF17" s="65"/>
    </row>
    <row r="18" spans="1:110" ht="15" thickTop="1">
      <c r="A18" s="79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79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79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79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79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79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</row>
    <row r="19" spans="1:110" ht="15" thickBot="1">
      <c r="A19" s="115" t="s">
        <v>123</v>
      </c>
      <c r="B19" s="79">
        <v>1</v>
      </c>
      <c r="C19" s="79">
        <v>2</v>
      </c>
      <c r="D19" s="79">
        <v>3</v>
      </c>
      <c r="E19" s="79">
        <v>4</v>
      </c>
      <c r="F19" s="79">
        <v>5</v>
      </c>
      <c r="G19" s="79">
        <v>6</v>
      </c>
      <c r="H19" s="79">
        <v>7</v>
      </c>
      <c r="I19" s="79">
        <v>8</v>
      </c>
      <c r="J19" s="79">
        <v>9</v>
      </c>
      <c r="K19" s="79">
        <v>10</v>
      </c>
      <c r="L19" s="79">
        <v>11</v>
      </c>
      <c r="M19" s="79">
        <v>12</v>
      </c>
      <c r="N19" s="65"/>
      <c r="O19" s="65"/>
      <c r="P19" s="65"/>
      <c r="Q19" s="65"/>
      <c r="R19" s="65"/>
      <c r="S19" s="65"/>
      <c r="T19" s="115" t="s">
        <v>214</v>
      </c>
      <c r="U19" s="79">
        <v>1</v>
      </c>
      <c r="V19" s="79">
        <v>2</v>
      </c>
      <c r="W19" s="79">
        <v>3</v>
      </c>
      <c r="X19" s="79">
        <v>4</v>
      </c>
      <c r="Y19" s="79">
        <v>5</v>
      </c>
      <c r="Z19" s="79">
        <v>6</v>
      </c>
      <c r="AA19" s="79">
        <v>7</v>
      </c>
      <c r="AB19" s="79">
        <v>8</v>
      </c>
      <c r="AC19" s="79">
        <v>9</v>
      </c>
      <c r="AD19" s="79">
        <v>10</v>
      </c>
      <c r="AE19" s="79">
        <v>11</v>
      </c>
      <c r="AF19" s="79">
        <v>12</v>
      </c>
      <c r="AG19" s="65"/>
      <c r="AH19" s="65"/>
      <c r="AI19" s="65"/>
      <c r="AJ19" s="65"/>
      <c r="AK19" s="65"/>
      <c r="AL19" s="65"/>
      <c r="AM19" s="115" t="s">
        <v>214</v>
      </c>
      <c r="AN19" s="79">
        <v>1</v>
      </c>
      <c r="AO19" s="79">
        <v>2</v>
      </c>
      <c r="AP19" s="79">
        <v>3</v>
      </c>
      <c r="AQ19" s="79">
        <v>4</v>
      </c>
      <c r="AR19" s="79">
        <v>5</v>
      </c>
      <c r="AS19" s="79">
        <v>6</v>
      </c>
      <c r="AT19" s="79">
        <v>7</v>
      </c>
      <c r="AU19" s="79">
        <v>8</v>
      </c>
      <c r="AV19" s="79">
        <v>9</v>
      </c>
      <c r="AW19" s="79">
        <v>10</v>
      </c>
      <c r="AX19" s="79">
        <v>11</v>
      </c>
      <c r="AY19" s="79">
        <v>12</v>
      </c>
      <c r="AZ19" s="65"/>
      <c r="BA19" s="65"/>
      <c r="BB19" s="65"/>
      <c r="BC19" s="65"/>
      <c r="BD19" s="65"/>
      <c r="BE19" s="65"/>
      <c r="BF19" s="115" t="s">
        <v>227</v>
      </c>
      <c r="BG19" s="79">
        <v>1</v>
      </c>
      <c r="BH19" s="79">
        <v>2</v>
      </c>
      <c r="BI19" s="79">
        <v>3</v>
      </c>
      <c r="BJ19" s="79">
        <v>4</v>
      </c>
      <c r="BK19" s="79">
        <v>5</v>
      </c>
      <c r="BL19" s="79">
        <v>6</v>
      </c>
      <c r="BM19" s="79">
        <v>7</v>
      </c>
      <c r="BN19" s="79">
        <v>8</v>
      </c>
      <c r="BO19" s="79">
        <v>9</v>
      </c>
      <c r="BP19" s="79">
        <v>10</v>
      </c>
      <c r="BQ19" s="79">
        <v>11</v>
      </c>
      <c r="BR19" s="79">
        <v>12</v>
      </c>
      <c r="BS19" s="65"/>
      <c r="BT19" s="65"/>
      <c r="BU19" s="65"/>
      <c r="BV19" s="65"/>
      <c r="BW19" s="65"/>
      <c r="BX19" s="65"/>
      <c r="BY19" s="115" t="s">
        <v>227</v>
      </c>
      <c r="BZ19" s="79">
        <v>1</v>
      </c>
      <c r="CA19" s="79">
        <v>2</v>
      </c>
      <c r="CB19" s="79">
        <v>3</v>
      </c>
      <c r="CC19" s="79">
        <v>4</v>
      </c>
      <c r="CD19" s="79">
        <v>5</v>
      </c>
      <c r="CE19" s="79">
        <v>6</v>
      </c>
      <c r="CF19" s="79">
        <v>7</v>
      </c>
      <c r="CG19" s="79">
        <v>8</v>
      </c>
      <c r="CH19" s="79">
        <v>9</v>
      </c>
      <c r="CI19" s="79">
        <v>10</v>
      </c>
      <c r="CJ19" s="79">
        <v>11</v>
      </c>
      <c r="CK19" s="79">
        <v>12</v>
      </c>
      <c r="CL19" s="65"/>
      <c r="CM19" s="65"/>
      <c r="CN19" s="65"/>
      <c r="CO19" s="65"/>
      <c r="CP19" s="65"/>
      <c r="CQ19" s="65"/>
      <c r="CR19" s="115" t="s">
        <v>227</v>
      </c>
      <c r="CS19" s="79">
        <v>1</v>
      </c>
      <c r="CT19" s="79">
        <v>2</v>
      </c>
      <c r="CU19" s="79">
        <v>3</v>
      </c>
      <c r="CV19" s="79">
        <v>4</v>
      </c>
      <c r="CW19" s="79">
        <v>5</v>
      </c>
      <c r="CX19" s="79">
        <v>6</v>
      </c>
      <c r="CY19" s="79">
        <v>7</v>
      </c>
      <c r="CZ19" s="79">
        <v>8</v>
      </c>
      <c r="DA19" s="79">
        <v>9</v>
      </c>
      <c r="DB19" s="79">
        <v>10</v>
      </c>
      <c r="DC19" s="79">
        <v>11</v>
      </c>
      <c r="DD19" s="79">
        <v>12</v>
      </c>
      <c r="DE19" s="65"/>
      <c r="DF19" s="65"/>
    </row>
    <row r="20" spans="1:110" ht="15" thickTop="1">
      <c r="A20" s="135" t="s">
        <v>6</v>
      </c>
      <c r="B20" s="145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7"/>
      <c r="N20" s="65"/>
      <c r="O20" s="65"/>
      <c r="P20" s="65"/>
      <c r="Q20" s="65"/>
      <c r="R20" s="65"/>
      <c r="S20" s="65"/>
      <c r="T20" s="135" t="s">
        <v>6</v>
      </c>
      <c r="U20" s="145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7"/>
      <c r="AG20" s="65"/>
      <c r="AH20" s="65"/>
      <c r="AI20" s="65"/>
      <c r="AJ20" s="65"/>
      <c r="AK20" s="65"/>
      <c r="AL20" s="65"/>
      <c r="AM20" s="135" t="s">
        <v>6</v>
      </c>
      <c r="AN20" s="145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7"/>
      <c r="AZ20" s="65"/>
      <c r="BA20" s="65"/>
      <c r="BB20" s="65"/>
      <c r="BC20" s="65"/>
      <c r="BD20" s="65"/>
      <c r="BE20" s="65"/>
      <c r="BF20" s="135" t="s">
        <v>6</v>
      </c>
      <c r="BG20" s="145"/>
      <c r="BH20" s="146"/>
      <c r="BI20" s="146"/>
      <c r="BJ20" s="146"/>
      <c r="BK20" s="146"/>
      <c r="BL20" s="146"/>
      <c r="BM20" s="146"/>
      <c r="BN20" s="146"/>
      <c r="BO20" s="146"/>
      <c r="BP20" s="146"/>
      <c r="BQ20" s="146"/>
      <c r="BR20" s="147"/>
      <c r="BS20" s="65"/>
      <c r="BT20" s="65"/>
      <c r="BU20" s="65"/>
      <c r="BV20" s="65"/>
      <c r="BW20" s="65"/>
      <c r="BX20" s="65"/>
      <c r="BY20" s="135" t="s">
        <v>6</v>
      </c>
      <c r="BZ20" s="145"/>
      <c r="CA20" s="146"/>
      <c r="CB20" s="146"/>
      <c r="CC20" s="146"/>
      <c r="CD20" s="146"/>
      <c r="CE20" s="146"/>
      <c r="CF20" s="146"/>
      <c r="CG20" s="146"/>
      <c r="CH20" s="146"/>
      <c r="CI20" s="146"/>
      <c r="CJ20" s="146"/>
      <c r="CK20" s="147"/>
      <c r="CL20" s="65"/>
      <c r="CM20" s="65"/>
      <c r="CN20" s="65"/>
      <c r="CO20" s="65"/>
      <c r="CP20" s="65"/>
      <c r="CQ20" s="65"/>
      <c r="CR20" s="135" t="s">
        <v>6</v>
      </c>
      <c r="CS20" s="145"/>
      <c r="CT20" s="146"/>
      <c r="CU20" s="146"/>
      <c r="CV20" s="146"/>
      <c r="CW20" s="146"/>
      <c r="CX20" s="146"/>
      <c r="CY20" s="146"/>
      <c r="CZ20" s="146"/>
      <c r="DA20" s="146"/>
      <c r="DB20" s="146"/>
      <c r="DC20" s="146"/>
      <c r="DD20" s="147"/>
      <c r="DE20" s="65"/>
      <c r="DF20" s="65"/>
    </row>
    <row r="21" spans="1:110">
      <c r="A21" s="135" t="s">
        <v>7</v>
      </c>
      <c r="B21" s="148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50"/>
      <c r="N21" s="65"/>
      <c r="O21" s="65"/>
      <c r="P21" s="65"/>
      <c r="Q21" s="65"/>
      <c r="R21" s="65"/>
      <c r="S21" s="65"/>
      <c r="T21" s="135" t="s">
        <v>7</v>
      </c>
      <c r="U21" s="148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50"/>
      <c r="AG21" s="65"/>
      <c r="AH21" s="65"/>
      <c r="AI21" s="65"/>
      <c r="AJ21" s="65"/>
      <c r="AK21" s="65"/>
      <c r="AL21" s="65"/>
      <c r="AM21" s="135" t="s">
        <v>7</v>
      </c>
      <c r="AN21" s="148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50"/>
      <c r="AZ21" s="65"/>
      <c r="BA21" s="65"/>
      <c r="BB21" s="65"/>
      <c r="BC21" s="65"/>
      <c r="BD21" s="65"/>
      <c r="BE21" s="65"/>
      <c r="BF21" s="135" t="s">
        <v>7</v>
      </c>
      <c r="BG21" s="148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50"/>
      <c r="BS21" s="65"/>
      <c r="BT21" s="65"/>
      <c r="BU21" s="65"/>
      <c r="BV21" s="65"/>
      <c r="BW21" s="65"/>
      <c r="BX21" s="65"/>
      <c r="BY21" s="135" t="s">
        <v>7</v>
      </c>
      <c r="BZ21" s="148"/>
      <c r="CA21" s="149"/>
      <c r="CB21" s="149"/>
      <c r="CC21" s="149"/>
      <c r="CD21" s="149"/>
      <c r="CE21" s="149"/>
      <c r="CF21" s="149"/>
      <c r="CG21" s="149"/>
      <c r="CH21" s="149"/>
      <c r="CI21" s="149"/>
      <c r="CJ21" s="149"/>
      <c r="CK21" s="150"/>
      <c r="CL21" s="65"/>
      <c r="CM21" s="65"/>
      <c r="CN21" s="65"/>
      <c r="CO21" s="65"/>
      <c r="CP21" s="65"/>
      <c r="CQ21" s="65"/>
      <c r="CR21" s="135" t="s">
        <v>7</v>
      </c>
      <c r="CS21" s="148"/>
      <c r="CT21" s="149"/>
      <c r="CU21" s="149"/>
      <c r="CV21" s="149"/>
      <c r="CW21" s="149"/>
      <c r="CX21" s="149"/>
      <c r="CY21" s="149"/>
      <c r="CZ21" s="149"/>
      <c r="DA21" s="149"/>
      <c r="DB21" s="149"/>
      <c r="DC21" s="149"/>
      <c r="DD21" s="150"/>
      <c r="DE21" s="65"/>
      <c r="DF21" s="65"/>
    </row>
    <row r="22" spans="1:110">
      <c r="A22" s="135" t="s">
        <v>8</v>
      </c>
      <c r="B22" s="148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50"/>
      <c r="N22" s="65"/>
      <c r="O22" s="65"/>
      <c r="P22" s="65"/>
      <c r="Q22" s="65"/>
      <c r="R22" s="65"/>
      <c r="S22" s="65"/>
      <c r="T22" s="135" t="s">
        <v>8</v>
      </c>
      <c r="U22" s="148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50"/>
      <c r="AG22" s="65"/>
      <c r="AH22" s="65"/>
      <c r="AI22" s="65"/>
      <c r="AJ22" s="65"/>
      <c r="AK22" s="65"/>
      <c r="AL22" s="65"/>
      <c r="AM22" s="135" t="s">
        <v>8</v>
      </c>
      <c r="AN22" s="148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50"/>
      <c r="AZ22" s="65"/>
      <c r="BA22" s="65"/>
      <c r="BB22" s="65"/>
      <c r="BC22" s="65"/>
      <c r="BD22" s="65"/>
      <c r="BE22" s="65"/>
      <c r="BF22" s="135" t="s">
        <v>8</v>
      </c>
      <c r="BG22" s="148"/>
      <c r="BH22" s="149"/>
      <c r="BI22" s="149"/>
      <c r="BJ22" s="149"/>
      <c r="BK22" s="149"/>
      <c r="BL22" s="149"/>
      <c r="BM22" s="149"/>
      <c r="BN22" s="149"/>
      <c r="BO22" s="149"/>
      <c r="BP22" s="149"/>
      <c r="BQ22" s="149"/>
      <c r="BR22" s="150"/>
      <c r="BS22" s="65"/>
      <c r="BT22" s="65"/>
      <c r="BU22" s="65"/>
      <c r="BV22" s="65"/>
      <c r="BW22" s="65"/>
      <c r="BX22" s="65"/>
      <c r="BY22" s="135" t="s">
        <v>8</v>
      </c>
      <c r="BZ22" s="148"/>
      <c r="CA22" s="149"/>
      <c r="CB22" s="149"/>
      <c r="CC22" s="149"/>
      <c r="CD22" s="149"/>
      <c r="CE22" s="149"/>
      <c r="CF22" s="149"/>
      <c r="CG22" s="149"/>
      <c r="CH22" s="149"/>
      <c r="CI22" s="149"/>
      <c r="CJ22" s="149"/>
      <c r="CK22" s="150"/>
      <c r="CL22" s="65"/>
      <c r="CM22" s="65"/>
      <c r="CN22" s="65"/>
      <c r="CO22" s="65"/>
      <c r="CP22" s="65"/>
      <c r="CQ22" s="65"/>
      <c r="CR22" s="135" t="s">
        <v>8</v>
      </c>
      <c r="CS22" s="148"/>
      <c r="CT22" s="149"/>
      <c r="CU22" s="149"/>
      <c r="CV22" s="149"/>
      <c r="CW22" s="149"/>
      <c r="CX22" s="149"/>
      <c r="CY22" s="149"/>
      <c r="CZ22" s="149"/>
      <c r="DA22" s="149"/>
      <c r="DB22" s="149"/>
      <c r="DC22" s="149"/>
      <c r="DD22" s="150"/>
      <c r="DE22" s="65"/>
      <c r="DF22" s="65"/>
    </row>
    <row r="23" spans="1:110">
      <c r="A23" s="135" t="s">
        <v>9</v>
      </c>
      <c r="B23" s="148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50"/>
      <c r="N23" s="65"/>
      <c r="O23" s="65"/>
      <c r="P23" s="65"/>
      <c r="Q23" s="65"/>
      <c r="R23" s="65"/>
      <c r="S23" s="65"/>
      <c r="T23" s="135" t="s">
        <v>9</v>
      </c>
      <c r="U23" s="148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50"/>
      <c r="AG23" s="65"/>
      <c r="AH23" s="65"/>
      <c r="AI23" s="65"/>
      <c r="AJ23" s="65"/>
      <c r="AK23" s="65"/>
      <c r="AL23" s="65"/>
      <c r="AM23" s="135" t="s">
        <v>9</v>
      </c>
      <c r="AN23" s="148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50"/>
      <c r="AZ23" s="65"/>
      <c r="BA23" s="65"/>
      <c r="BB23" s="65"/>
      <c r="BC23" s="65"/>
      <c r="BD23" s="65"/>
      <c r="BE23" s="65"/>
      <c r="BF23" s="135" t="s">
        <v>9</v>
      </c>
      <c r="BG23" s="148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  <c r="BR23" s="150"/>
      <c r="BS23" s="65"/>
      <c r="BT23" s="65"/>
      <c r="BU23" s="65"/>
      <c r="BV23" s="65"/>
      <c r="BW23" s="65"/>
      <c r="BX23" s="65"/>
      <c r="BY23" s="135" t="s">
        <v>9</v>
      </c>
      <c r="BZ23" s="148"/>
      <c r="CA23" s="149"/>
      <c r="CB23" s="149"/>
      <c r="CC23" s="149"/>
      <c r="CD23" s="149"/>
      <c r="CE23" s="149"/>
      <c r="CF23" s="149"/>
      <c r="CG23" s="149"/>
      <c r="CH23" s="149"/>
      <c r="CI23" s="149"/>
      <c r="CJ23" s="149"/>
      <c r="CK23" s="150"/>
      <c r="CL23" s="65"/>
      <c r="CM23" s="65"/>
      <c r="CN23" s="65"/>
      <c r="CO23" s="65"/>
      <c r="CP23" s="65"/>
      <c r="CQ23" s="65"/>
      <c r="CR23" s="135" t="s">
        <v>9</v>
      </c>
      <c r="CS23" s="148"/>
      <c r="CT23" s="149"/>
      <c r="CU23" s="149"/>
      <c r="CV23" s="149"/>
      <c r="CW23" s="149"/>
      <c r="CX23" s="149"/>
      <c r="CY23" s="149"/>
      <c r="CZ23" s="149"/>
      <c r="DA23" s="149"/>
      <c r="DB23" s="149"/>
      <c r="DC23" s="149"/>
      <c r="DD23" s="150"/>
      <c r="DE23" s="65"/>
      <c r="DF23" s="65"/>
    </row>
    <row r="24" spans="1:110">
      <c r="A24" s="135" t="s">
        <v>10</v>
      </c>
      <c r="B24" s="148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50"/>
      <c r="N24" s="65"/>
      <c r="O24" s="65"/>
      <c r="P24" s="65"/>
      <c r="Q24" s="65"/>
      <c r="R24" s="65"/>
      <c r="S24" s="65"/>
      <c r="T24" s="135" t="s">
        <v>10</v>
      </c>
      <c r="U24" s="148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50"/>
      <c r="AG24" s="65"/>
      <c r="AH24" s="65"/>
      <c r="AI24" s="65"/>
      <c r="AJ24" s="65"/>
      <c r="AK24" s="65"/>
      <c r="AL24" s="65"/>
      <c r="AM24" s="135" t="s">
        <v>10</v>
      </c>
      <c r="AN24" s="148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50"/>
      <c r="AZ24" s="65"/>
      <c r="BA24" s="65"/>
      <c r="BB24" s="65"/>
      <c r="BC24" s="65"/>
      <c r="BD24" s="65"/>
      <c r="BE24" s="65"/>
      <c r="BF24" s="135" t="s">
        <v>10</v>
      </c>
      <c r="BG24" s="148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  <c r="BR24" s="150"/>
      <c r="BS24" s="65"/>
      <c r="BT24" s="65"/>
      <c r="BU24" s="65"/>
      <c r="BV24" s="65"/>
      <c r="BW24" s="65"/>
      <c r="BX24" s="65"/>
      <c r="BY24" s="135" t="s">
        <v>10</v>
      </c>
      <c r="BZ24" s="148"/>
      <c r="CA24" s="149"/>
      <c r="CB24" s="149"/>
      <c r="CC24" s="149"/>
      <c r="CD24" s="149"/>
      <c r="CE24" s="149"/>
      <c r="CF24" s="149"/>
      <c r="CG24" s="149"/>
      <c r="CH24" s="149"/>
      <c r="CI24" s="149"/>
      <c r="CJ24" s="149"/>
      <c r="CK24" s="150"/>
      <c r="CL24" s="65"/>
      <c r="CM24" s="65"/>
      <c r="CN24" s="65"/>
      <c r="CO24" s="65"/>
      <c r="CP24" s="65"/>
      <c r="CQ24" s="65"/>
      <c r="CR24" s="135" t="s">
        <v>10</v>
      </c>
      <c r="CS24" s="148"/>
      <c r="CT24" s="149"/>
      <c r="CU24" s="149"/>
      <c r="CV24" s="149"/>
      <c r="CW24" s="149"/>
      <c r="CX24" s="149"/>
      <c r="CY24" s="149"/>
      <c r="CZ24" s="149"/>
      <c r="DA24" s="149"/>
      <c r="DB24" s="149"/>
      <c r="DC24" s="149"/>
      <c r="DD24" s="150"/>
      <c r="DE24" s="65"/>
      <c r="DF24" s="65"/>
    </row>
    <row r="25" spans="1:110">
      <c r="A25" s="135" t="s">
        <v>11</v>
      </c>
      <c r="B25" s="148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50"/>
      <c r="N25" s="65"/>
      <c r="O25" s="65"/>
      <c r="P25" s="65"/>
      <c r="Q25" s="65"/>
      <c r="R25" s="65"/>
      <c r="S25" s="65"/>
      <c r="T25" s="135" t="s">
        <v>11</v>
      </c>
      <c r="U25" s="148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50"/>
      <c r="AG25" s="65"/>
      <c r="AH25" s="65"/>
      <c r="AI25" s="65"/>
      <c r="AJ25" s="65"/>
      <c r="AK25" s="65"/>
      <c r="AL25" s="65"/>
      <c r="AM25" s="135" t="s">
        <v>11</v>
      </c>
      <c r="AN25" s="148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50"/>
      <c r="AZ25" s="65"/>
      <c r="BA25" s="65"/>
      <c r="BB25" s="65"/>
      <c r="BC25" s="65"/>
      <c r="BD25" s="65"/>
      <c r="BE25" s="65"/>
      <c r="BF25" s="135" t="s">
        <v>11</v>
      </c>
      <c r="BG25" s="148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  <c r="BR25" s="150"/>
      <c r="BS25" s="65"/>
      <c r="BT25" s="65"/>
      <c r="BU25" s="65"/>
      <c r="BV25" s="65"/>
      <c r="BW25" s="65"/>
      <c r="BX25" s="65"/>
      <c r="BY25" s="135" t="s">
        <v>11</v>
      </c>
      <c r="BZ25" s="148"/>
      <c r="CA25" s="149"/>
      <c r="CB25" s="149"/>
      <c r="CC25" s="149"/>
      <c r="CD25" s="149"/>
      <c r="CE25" s="149"/>
      <c r="CF25" s="149"/>
      <c r="CG25" s="149"/>
      <c r="CH25" s="149"/>
      <c r="CI25" s="149"/>
      <c r="CJ25" s="149"/>
      <c r="CK25" s="150"/>
      <c r="CL25" s="65"/>
      <c r="CM25" s="65"/>
      <c r="CN25" s="65"/>
      <c r="CO25" s="65"/>
      <c r="CP25" s="65"/>
      <c r="CQ25" s="65"/>
      <c r="CR25" s="135" t="s">
        <v>11</v>
      </c>
      <c r="CS25" s="148"/>
      <c r="CT25" s="149"/>
      <c r="CU25" s="149"/>
      <c r="CV25" s="149"/>
      <c r="CW25" s="149"/>
      <c r="CX25" s="149"/>
      <c r="CY25" s="149"/>
      <c r="CZ25" s="149"/>
      <c r="DA25" s="149"/>
      <c r="DB25" s="149"/>
      <c r="DC25" s="149"/>
      <c r="DD25" s="150"/>
      <c r="DE25" s="65"/>
      <c r="DF25" s="65"/>
    </row>
    <row r="26" spans="1:110">
      <c r="A26" s="135" t="s">
        <v>12</v>
      </c>
      <c r="B26" s="148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50"/>
      <c r="N26" s="65"/>
      <c r="O26" s="65"/>
      <c r="P26" s="65"/>
      <c r="Q26" s="65"/>
      <c r="R26" s="65"/>
      <c r="S26" s="65"/>
      <c r="T26" s="135" t="s">
        <v>12</v>
      </c>
      <c r="U26" s="148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50"/>
      <c r="AG26" s="65"/>
      <c r="AH26" s="65"/>
      <c r="AI26" s="65"/>
      <c r="AJ26" s="65"/>
      <c r="AK26" s="65"/>
      <c r="AL26" s="65"/>
      <c r="AM26" s="135" t="s">
        <v>12</v>
      </c>
      <c r="AN26" s="148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50"/>
      <c r="AZ26" s="65"/>
      <c r="BA26" s="65"/>
      <c r="BB26" s="65"/>
      <c r="BC26" s="65"/>
      <c r="BD26" s="65"/>
      <c r="BE26" s="65"/>
      <c r="BF26" s="135" t="s">
        <v>12</v>
      </c>
      <c r="BG26" s="148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  <c r="BR26" s="150"/>
      <c r="BS26" s="65"/>
      <c r="BT26" s="65"/>
      <c r="BU26" s="65"/>
      <c r="BV26" s="65"/>
      <c r="BW26" s="65"/>
      <c r="BX26" s="65"/>
      <c r="BY26" s="135" t="s">
        <v>12</v>
      </c>
      <c r="BZ26" s="148"/>
      <c r="CA26" s="149"/>
      <c r="CB26" s="149"/>
      <c r="CC26" s="149"/>
      <c r="CD26" s="149"/>
      <c r="CE26" s="149"/>
      <c r="CF26" s="149"/>
      <c r="CG26" s="149"/>
      <c r="CH26" s="149"/>
      <c r="CI26" s="149"/>
      <c r="CJ26" s="149"/>
      <c r="CK26" s="150"/>
      <c r="CL26" s="65"/>
      <c r="CM26" s="65"/>
      <c r="CN26" s="65"/>
      <c r="CO26" s="65"/>
      <c r="CP26" s="65"/>
      <c r="CQ26" s="65"/>
      <c r="CR26" s="135" t="s">
        <v>12</v>
      </c>
      <c r="CS26" s="148"/>
      <c r="CT26" s="149"/>
      <c r="CU26" s="149"/>
      <c r="CV26" s="149"/>
      <c r="CW26" s="149"/>
      <c r="CX26" s="149"/>
      <c r="CY26" s="149"/>
      <c r="CZ26" s="149"/>
      <c r="DA26" s="149"/>
      <c r="DB26" s="149"/>
      <c r="DC26" s="149"/>
      <c r="DD26" s="150"/>
      <c r="DE26" s="65"/>
      <c r="DF26" s="65"/>
    </row>
    <row r="27" spans="1:110" ht="15" thickBot="1">
      <c r="A27" s="135" t="s">
        <v>13</v>
      </c>
      <c r="B27" s="151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3"/>
      <c r="N27" s="65"/>
      <c r="O27" s="65"/>
      <c r="P27" s="65"/>
      <c r="Q27" s="65"/>
      <c r="R27" s="65"/>
      <c r="S27" s="65"/>
      <c r="T27" s="135" t="s">
        <v>13</v>
      </c>
      <c r="U27" s="151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3"/>
      <c r="AG27" s="65"/>
      <c r="AH27" s="65"/>
      <c r="AI27" s="65"/>
      <c r="AJ27" s="65"/>
      <c r="AK27" s="65"/>
      <c r="AL27" s="65"/>
      <c r="AM27" s="135" t="s">
        <v>13</v>
      </c>
      <c r="AN27" s="151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3"/>
      <c r="AZ27" s="65"/>
      <c r="BA27" s="65"/>
      <c r="BB27" s="65"/>
      <c r="BC27" s="65"/>
      <c r="BD27" s="65"/>
      <c r="BE27" s="65"/>
      <c r="BF27" s="135" t="s">
        <v>13</v>
      </c>
      <c r="BG27" s="151"/>
      <c r="BH27" s="152"/>
      <c r="BI27" s="152"/>
      <c r="BJ27" s="152"/>
      <c r="BK27" s="152"/>
      <c r="BL27" s="152"/>
      <c r="BM27" s="152"/>
      <c r="BN27" s="152"/>
      <c r="BO27" s="152"/>
      <c r="BP27" s="152"/>
      <c r="BQ27" s="152"/>
      <c r="BR27" s="153"/>
      <c r="BS27" s="65"/>
      <c r="BT27" s="65"/>
      <c r="BU27" s="65"/>
      <c r="BV27" s="65"/>
      <c r="BW27" s="65"/>
      <c r="BX27" s="65"/>
      <c r="BY27" s="135" t="s">
        <v>13</v>
      </c>
      <c r="BZ27" s="151"/>
      <c r="CA27" s="152"/>
      <c r="CB27" s="152"/>
      <c r="CC27" s="152"/>
      <c r="CD27" s="152"/>
      <c r="CE27" s="152"/>
      <c r="CF27" s="152"/>
      <c r="CG27" s="152"/>
      <c r="CH27" s="152"/>
      <c r="CI27" s="152"/>
      <c r="CJ27" s="152"/>
      <c r="CK27" s="153"/>
      <c r="CL27" s="65"/>
      <c r="CM27" s="65"/>
      <c r="CN27" s="65"/>
      <c r="CO27" s="65"/>
      <c r="CP27" s="65"/>
      <c r="CQ27" s="65"/>
      <c r="CR27" s="135" t="s">
        <v>13</v>
      </c>
      <c r="CS27" s="151"/>
      <c r="CT27" s="152"/>
      <c r="CU27" s="152"/>
      <c r="CV27" s="152"/>
      <c r="CW27" s="152"/>
      <c r="CX27" s="152"/>
      <c r="CY27" s="152"/>
      <c r="CZ27" s="152"/>
      <c r="DA27" s="152"/>
      <c r="DB27" s="152"/>
      <c r="DC27" s="152"/>
      <c r="DD27" s="153"/>
      <c r="DE27" s="65"/>
      <c r="DF27" s="65"/>
    </row>
    <row r="28" spans="1:110" ht="15" thickTop="1">
      <c r="A28" s="79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79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79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79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79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79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</row>
    <row r="29" spans="1:110" ht="15" thickBot="1">
      <c r="A29" s="115" t="s">
        <v>124</v>
      </c>
      <c r="B29" s="79">
        <v>1</v>
      </c>
      <c r="C29" s="79">
        <v>2</v>
      </c>
      <c r="D29" s="79">
        <v>3</v>
      </c>
      <c r="E29" s="79">
        <v>4</v>
      </c>
      <c r="F29" s="79">
        <v>5</v>
      </c>
      <c r="G29" s="79">
        <v>6</v>
      </c>
      <c r="H29" s="79">
        <v>7</v>
      </c>
      <c r="I29" s="79">
        <v>8</v>
      </c>
      <c r="J29" s="79">
        <v>9</v>
      </c>
      <c r="K29" s="79">
        <v>10</v>
      </c>
      <c r="L29" s="79">
        <v>11</v>
      </c>
      <c r="M29" s="79">
        <v>12</v>
      </c>
      <c r="N29" s="65"/>
      <c r="O29" s="65"/>
      <c r="P29" s="65"/>
      <c r="Q29" s="65"/>
      <c r="R29" s="65"/>
      <c r="S29" s="65"/>
      <c r="T29" s="115" t="s">
        <v>215</v>
      </c>
      <c r="U29" s="79">
        <v>1</v>
      </c>
      <c r="V29" s="79">
        <v>2</v>
      </c>
      <c r="W29" s="79">
        <v>3</v>
      </c>
      <c r="X29" s="79">
        <v>4</v>
      </c>
      <c r="Y29" s="79">
        <v>5</v>
      </c>
      <c r="Z29" s="79">
        <v>6</v>
      </c>
      <c r="AA29" s="79">
        <v>7</v>
      </c>
      <c r="AB29" s="79">
        <v>8</v>
      </c>
      <c r="AC29" s="79">
        <v>9</v>
      </c>
      <c r="AD29" s="79">
        <v>10</v>
      </c>
      <c r="AE29" s="79">
        <v>11</v>
      </c>
      <c r="AF29" s="79">
        <v>12</v>
      </c>
      <c r="AG29" s="65"/>
      <c r="AH29" s="65"/>
      <c r="AI29" s="65"/>
      <c r="AJ29" s="65"/>
      <c r="AK29" s="65"/>
      <c r="AL29" s="65"/>
      <c r="AM29" s="115" t="s">
        <v>215</v>
      </c>
      <c r="AN29" s="79">
        <v>1</v>
      </c>
      <c r="AO29" s="79">
        <v>2</v>
      </c>
      <c r="AP29" s="79">
        <v>3</v>
      </c>
      <c r="AQ29" s="79">
        <v>4</v>
      </c>
      <c r="AR29" s="79">
        <v>5</v>
      </c>
      <c r="AS29" s="79">
        <v>6</v>
      </c>
      <c r="AT29" s="79">
        <v>7</v>
      </c>
      <c r="AU29" s="79">
        <v>8</v>
      </c>
      <c r="AV29" s="79">
        <v>9</v>
      </c>
      <c r="AW29" s="79">
        <v>10</v>
      </c>
      <c r="AX29" s="79">
        <v>11</v>
      </c>
      <c r="AY29" s="79">
        <v>12</v>
      </c>
      <c r="AZ29" s="65"/>
      <c r="BA29" s="65"/>
      <c r="BB29" s="65"/>
      <c r="BC29" s="65"/>
      <c r="BD29" s="65"/>
      <c r="BE29" s="65"/>
      <c r="BF29" s="115" t="s">
        <v>228</v>
      </c>
      <c r="BG29" s="79">
        <v>1</v>
      </c>
      <c r="BH29" s="79">
        <v>2</v>
      </c>
      <c r="BI29" s="79">
        <v>3</v>
      </c>
      <c r="BJ29" s="79">
        <v>4</v>
      </c>
      <c r="BK29" s="79">
        <v>5</v>
      </c>
      <c r="BL29" s="79">
        <v>6</v>
      </c>
      <c r="BM29" s="79">
        <v>7</v>
      </c>
      <c r="BN29" s="79">
        <v>8</v>
      </c>
      <c r="BO29" s="79">
        <v>9</v>
      </c>
      <c r="BP29" s="79">
        <v>10</v>
      </c>
      <c r="BQ29" s="79">
        <v>11</v>
      </c>
      <c r="BR29" s="79">
        <v>12</v>
      </c>
      <c r="BS29" s="65"/>
      <c r="BT29" s="65"/>
      <c r="BU29" s="65"/>
      <c r="BV29" s="65"/>
      <c r="BW29" s="65"/>
      <c r="BX29" s="65"/>
      <c r="BY29" s="115" t="s">
        <v>228</v>
      </c>
      <c r="BZ29" s="79">
        <v>1</v>
      </c>
      <c r="CA29" s="79">
        <v>2</v>
      </c>
      <c r="CB29" s="79">
        <v>3</v>
      </c>
      <c r="CC29" s="79">
        <v>4</v>
      </c>
      <c r="CD29" s="79">
        <v>5</v>
      </c>
      <c r="CE29" s="79">
        <v>6</v>
      </c>
      <c r="CF29" s="79">
        <v>7</v>
      </c>
      <c r="CG29" s="79">
        <v>8</v>
      </c>
      <c r="CH29" s="79">
        <v>9</v>
      </c>
      <c r="CI29" s="79">
        <v>10</v>
      </c>
      <c r="CJ29" s="79">
        <v>11</v>
      </c>
      <c r="CK29" s="79">
        <v>12</v>
      </c>
      <c r="CL29" s="65"/>
      <c r="CM29" s="65"/>
      <c r="CN29" s="65"/>
      <c r="CO29" s="65"/>
      <c r="CP29" s="65"/>
      <c r="CQ29" s="65"/>
      <c r="CR29" s="115" t="s">
        <v>228</v>
      </c>
      <c r="CS29" s="79">
        <v>1</v>
      </c>
      <c r="CT29" s="79">
        <v>2</v>
      </c>
      <c r="CU29" s="79">
        <v>3</v>
      </c>
      <c r="CV29" s="79">
        <v>4</v>
      </c>
      <c r="CW29" s="79">
        <v>5</v>
      </c>
      <c r="CX29" s="79">
        <v>6</v>
      </c>
      <c r="CY29" s="79">
        <v>7</v>
      </c>
      <c r="CZ29" s="79">
        <v>8</v>
      </c>
      <c r="DA29" s="79">
        <v>9</v>
      </c>
      <c r="DB29" s="79">
        <v>10</v>
      </c>
      <c r="DC29" s="79">
        <v>11</v>
      </c>
      <c r="DD29" s="79">
        <v>12</v>
      </c>
      <c r="DE29" s="65"/>
      <c r="DF29" s="65"/>
    </row>
    <row r="30" spans="1:110" ht="15" thickTop="1">
      <c r="A30" s="135" t="s">
        <v>6</v>
      </c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6"/>
      <c r="N30" s="65"/>
      <c r="O30" s="65"/>
      <c r="P30" s="65"/>
      <c r="Q30" s="65"/>
      <c r="R30" s="65"/>
      <c r="S30" s="65"/>
      <c r="T30" s="135" t="s">
        <v>6</v>
      </c>
      <c r="U30" s="154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6"/>
      <c r="AG30" s="65"/>
      <c r="AH30" s="65"/>
      <c r="AI30" s="65"/>
      <c r="AJ30" s="65"/>
      <c r="AK30" s="65"/>
      <c r="AL30" s="65"/>
      <c r="AM30" s="135" t="s">
        <v>6</v>
      </c>
      <c r="AN30" s="154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6"/>
      <c r="AZ30" s="65"/>
      <c r="BA30" s="65"/>
      <c r="BB30" s="65"/>
      <c r="BC30" s="65"/>
      <c r="BD30" s="65"/>
      <c r="BE30" s="65"/>
      <c r="BF30" s="135" t="s">
        <v>6</v>
      </c>
      <c r="BG30" s="154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6"/>
      <c r="BS30" s="65"/>
      <c r="BT30" s="65"/>
      <c r="BU30" s="65"/>
      <c r="BV30" s="65"/>
      <c r="BW30" s="65"/>
      <c r="BX30" s="65"/>
      <c r="BY30" s="135" t="s">
        <v>6</v>
      </c>
      <c r="BZ30" s="154"/>
      <c r="CA30" s="155"/>
      <c r="CB30" s="155"/>
      <c r="CC30" s="155"/>
      <c r="CD30" s="155"/>
      <c r="CE30" s="155"/>
      <c r="CF30" s="155"/>
      <c r="CG30" s="155"/>
      <c r="CH30" s="155"/>
      <c r="CI30" s="155"/>
      <c r="CJ30" s="155"/>
      <c r="CK30" s="156"/>
      <c r="CL30" s="65"/>
      <c r="CM30" s="65"/>
      <c r="CN30" s="65"/>
      <c r="CO30" s="65"/>
      <c r="CP30" s="65"/>
      <c r="CQ30" s="65"/>
      <c r="CR30" s="135" t="s">
        <v>6</v>
      </c>
      <c r="CS30" s="154"/>
      <c r="CT30" s="155"/>
      <c r="CU30" s="155"/>
      <c r="CV30" s="155"/>
      <c r="CW30" s="155"/>
      <c r="CX30" s="155"/>
      <c r="CY30" s="155"/>
      <c r="CZ30" s="155"/>
      <c r="DA30" s="155"/>
      <c r="DB30" s="155"/>
      <c r="DC30" s="155"/>
      <c r="DD30" s="156"/>
      <c r="DE30" s="65"/>
      <c r="DF30" s="65"/>
    </row>
    <row r="31" spans="1:110">
      <c r="A31" s="135" t="s">
        <v>7</v>
      </c>
      <c r="B31" s="157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9"/>
      <c r="N31" s="65"/>
      <c r="O31" s="65"/>
      <c r="P31" s="65"/>
      <c r="Q31" s="65"/>
      <c r="R31" s="65"/>
      <c r="S31" s="65"/>
      <c r="T31" s="135" t="s">
        <v>7</v>
      </c>
      <c r="U31" s="157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9"/>
      <c r="AG31" s="65"/>
      <c r="AH31" s="65"/>
      <c r="AI31" s="65"/>
      <c r="AJ31" s="65"/>
      <c r="AK31" s="65"/>
      <c r="AL31" s="65"/>
      <c r="AM31" s="135" t="s">
        <v>7</v>
      </c>
      <c r="AN31" s="157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9"/>
      <c r="AZ31" s="65"/>
      <c r="BA31" s="65"/>
      <c r="BB31" s="65"/>
      <c r="BC31" s="65"/>
      <c r="BD31" s="65"/>
      <c r="BE31" s="65"/>
      <c r="BF31" s="135" t="s">
        <v>7</v>
      </c>
      <c r="BG31" s="157"/>
      <c r="BH31" s="158"/>
      <c r="BI31" s="158"/>
      <c r="BJ31" s="158"/>
      <c r="BK31" s="158"/>
      <c r="BL31" s="158"/>
      <c r="BM31" s="158"/>
      <c r="BN31" s="158"/>
      <c r="BO31" s="158"/>
      <c r="BP31" s="158"/>
      <c r="BQ31" s="158"/>
      <c r="BR31" s="159"/>
      <c r="BS31" s="65"/>
      <c r="BT31" s="65"/>
      <c r="BU31" s="65"/>
      <c r="BV31" s="65"/>
      <c r="BW31" s="65"/>
      <c r="BX31" s="65"/>
      <c r="BY31" s="135" t="s">
        <v>7</v>
      </c>
      <c r="BZ31" s="157"/>
      <c r="CA31" s="158"/>
      <c r="CB31" s="158"/>
      <c r="CC31" s="158"/>
      <c r="CD31" s="158"/>
      <c r="CE31" s="158"/>
      <c r="CF31" s="158"/>
      <c r="CG31" s="158"/>
      <c r="CH31" s="158"/>
      <c r="CI31" s="158"/>
      <c r="CJ31" s="158"/>
      <c r="CK31" s="159"/>
      <c r="CL31" s="65"/>
      <c r="CM31" s="65"/>
      <c r="CN31" s="65"/>
      <c r="CO31" s="65"/>
      <c r="CP31" s="65"/>
      <c r="CQ31" s="65"/>
      <c r="CR31" s="135" t="s">
        <v>7</v>
      </c>
      <c r="CS31" s="157"/>
      <c r="CT31" s="158"/>
      <c r="CU31" s="158"/>
      <c r="CV31" s="158"/>
      <c r="CW31" s="158"/>
      <c r="CX31" s="158"/>
      <c r="CY31" s="158"/>
      <c r="CZ31" s="158"/>
      <c r="DA31" s="158"/>
      <c r="DB31" s="158"/>
      <c r="DC31" s="158"/>
      <c r="DD31" s="159"/>
      <c r="DE31" s="65"/>
      <c r="DF31" s="65"/>
    </row>
    <row r="32" spans="1:110">
      <c r="A32" s="135" t="s">
        <v>8</v>
      </c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9"/>
      <c r="N32" s="65"/>
      <c r="O32" s="65"/>
      <c r="P32" s="65"/>
      <c r="Q32" s="65"/>
      <c r="R32" s="65"/>
      <c r="S32" s="65"/>
      <c r="T32" s="135" t="s">
        <v>8</v>
      </c>
      <c r="U32" s="157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9"/>
      <c r="AG32" s="65"/>
      <c r="AH32" s="65"/>
      <c r="AI32" s="65"/>
      <c r="AJ32" s="65"/>
      <c r="AK32" s="65"/>
      <c r="AL32" s="65"/>
      <c r="AM32" s="135" t="s">
        <v>8</v>
      </c>
      <c r="AN32" s="157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9"/>
      <c r="AZ32" s="65"/>
      <c r="BA32" s="65"/>
      <c r="BB32" s="65"/>
      <c r="BC32" s="65"/>
      <c r="BD32" s="65"/>
      <c r="BE32" s="65"/>
      <c r="BF32" s="135" t="s">
        <v>8</v>
      </c>
      <c r="BG32" s="157"/>
      <c r="BH32" s="158"/>
      <c r="BI32" s="158"/>
      <c r="BJ32" s="158"/>
      <c r="BK32" s="158"/>
      <c r="BL32" s="158"/>
      <c r="BM32" s="158"/>
      <c r="BN32" s="158"/>
      <c r="BO32" s="158"/>
      <c r="BP32" s="158"/>
      <c r="BQ32" s="158"/>
      <c r="BR32" s="159"/>
      <c r="BS32" s="65"/>
      <c r="BT32" s="65"/>
      <c r="BU32" s="65"/>
      <c r="BV32" s="65"/>
      <c r="BW32" s="65"/>
      <c r="BX32" s="65"/>
      <c r="BY32" s="135" t="s">
        <v>8</v>
      </c>
      <c r="BZ32" s="157"/>
      <c r="CA32" s="158"/>
      <c r="CB32" s="158"/>
      <c r="CC32" s="158"/>
      <c r="CD32" s="158"/>
      <c r="CE32" s="158"/>
      <c r="CF32" s="158"/>
      <c r="CG32" s="158"/>
      <c r="CH32" s="158"/>
      <c r="CI32" s="158"/>
      <c r="CJ32" s="158"/>
      <c r="CK32" s="159"/>
      <c r="CL32" s="65"/>
      <c r="CM32" s="65"/>
      <c r="CN32" s="65"/>
      <c r="CO32" s="65"/>
      <c r="CP32" s="65"/>
      <c r="CQ32" s="65"/>
      <c r="CR32" s="135" t="s">
        <v>8</v>
      </c>
      <c r="CS32" s="157"/>
      <c r="CT32" s="158"/>
      <c r="CU32" s="158"/>
      <c r="CV32" s="158"/>
      <c r="CW32" s="158"/>
      <c r="CX32" s="158"/>
      <c r="CY32" s="158"/>
      <c r="CZ32" s="158"/>
      <c r="DA32" s="158"/>
      <c r="DB32" s="158"/>
      <c r="DC32" s="158"/>
      <c r="DD32" s="159"/>
      <c r="DE32" s="65"/>
      <c r="DF32" s="65"/>
    </row>
    <row r="33" spans="1:110">
      <c r="A33" s="135" t="s">
        <v>9</v>
      </c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9"/>
      <c r="N33" s="65"/>
      <c r="O33" s="65"/>
      <c r="P33" s="65"/>
      <c r="Q33" s="65"/>
      <c r="R33" s="65"/>
      <c r="S33" s="65"/>
      <c r="T33" s="135" t="s">
        <v>9</v>
      </c>
      <c r="U33" s="157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9"/>
      <c r="AG33" s="65"/>
      <c r="AH33" s="65"/>
      <c r="AI33" s="65"/>
      <c r="AJ33" s="65"/>
      <c r="AK33" s="65"/>
      <c r="AL33" s="65"/>
      <c r="AM33" s="135" t="s">
        <v>9</v>
      </c>
      <c r="AN33" s="157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9"/>
      <c r="AZ33" s="65"/>
      <c r="BA33" s="65"/>
      <c r="BB33" s="65"/>
      <c r="BC33" s="65"/>
      <c r="BD33" s="65"/>
      <c r="BE33" s="65"/>
      <c r="BF33" s="135" t="s">
        <v>9</v>
      </c>
      <c r="BG33" s="157"/>
      <c r="BH33" s="158"/>
      <c r="BI33" s="158"/>
      <c r="BJ33" s="158"/>
      <c r="BK33" s="158"/>
      <c r="BL33" s="158"/>
      <c r="BM33" s="158"/>
      <c r="BN33" s="158"/>
      <c r="BO33" s="158"/>
      <c r="BP33" s="158"/>
      <c r="BQ33" s="158"/>
      <c r="BR33" s="159"/>
      <c r="BS33" s="65"/>
      <c r="BT33" s="65"/>
      <c r="BU33" s="65"/>
      <c r="BV33" s="65"/>
      <c r="BW33" s="65"/>
      <c r="BX33" s="65"/>
      <c r="BY33" s="135" t="s">
        <v>9</v>
      </c>
      <c r="BZ33" s="157"/>
      <c r="CA33" s="158"/>
      <c r="CB33" s="158"/>
      <c r="CC33" s="158"/>
      <c r="CD33" s="158"/>
      <c r="CE33" s="158"/>
      <c r="CF33" s="158"/>
      <c r="CG33" s="158"/>
      <c r="CH33" s="158"/>
      <c r="CI33" s="158"/>
      <c r="CJ33" s="158"/>
      <c r="CK33" s="159"/>
      <c r="CL33" s="65"/>
      <c r="CM33" s="65"/>
      <c r="CN33" s="65"/>
      <c r="CO33" s="65"/>
      <c r="CP33" s="65"/>
      <c r="CQ33" s="65"/>
      <c r="CR33" s="135" t="s">
        <v>9</v>
      </c>
      <c r="CS33" s="157"/>
      <c r="CT33" s="158"/>
      <c r="CU33" s="158"/>
      <c r="CV33" s="158"/>
      <c r="CW33" s="158"/>
      <c r="CX33" s="158"/>
      <c r="CY33" s="158"/>
      <c r="CZ33" s="158"/>
      <c r="DA33" s="158"/>
      <c r="DB33" s="158"/>
      <c r="DC33" s="158"/>
      <c r="DD33" s="159"/>
      <c r="DE33" s="65"/>
      <c r="DF33" s="65"/>
    </row>
    <row r="34" spans="1:110">
      <c r="A34" s="135" t="s">
        <v>10</v>
      </c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9"/>
      <c r="N34" s="65"/>
      <c r="O34" s="65"/>
      <c r="P34" s="65"/>
      <c r="Q34" s="65"/>
      <c r="R34" s="65"/>
      <c r="S34" s="65"/>
      <c r="T34" s="135" t="s">
        <v>10</v>
      </c>
      <c r="U34" s="157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9"/>
      <c r="AG34" s="65"/>
      <c r="AH34" s="65"/>
      <c r="AI34" s="65"/>
      <c r="AJ34" s="65"/>
      <c r="AK34" s="65"/>
      <c r="AL34" s="65"/>
      <c r="AM34" s="135" t="s">
        <v>10</v>
      </c>
      <c r="AN34" s="157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9"/>
      <c r="AZ34" s="65"/>
      <c r="BA34" s="65"/>
      <c r="BB34" s="65"/>
      <c r="BC34" s="65"/>
      <c r="BD34" s="65"/>
      <c r="BE34" s="65"/>
      <c r="BF34" s="135" t="s">
        <v>10</v>
      </c>
      <c r="BG34" s="157"/>
      <c r="BH34" s="158"/>
      <c r="BI34" s="158"/>
      <c r="BJ34" s="158"/>
      <c r="BK34" s="158"/>
      <c r="BL34" s="158"/>
      <c r="BM34" s="158"/>
      <c r="BN34" s="158"/>
      <c r="BO34" s="158"/>
      <c r="BP34" s="158"/>
      <c r="BQ34" s="158"/>
      <c r="BR34" s="159"/>
      <c r="BS34" s="65"/>
      <c r="BT34" s="65"/>
      <c r="BU34" s="65"/>
      <c r="BV34" s="65"/>
      <c r="BW34" s="65"/>
      <c r="BX34" s="65"/>
      <c r="BY34" s="135" t="s">
        <v>10</v>
      </c>
      <c r="BZ34" s="157"/>
      <c r="CA34" s="158"/>
      <c r="CB34" s="158"/>
      <c r="CC34" s="158"/>
      <c r="CD34" s="158"/>
      <c r="CE34" s="158"/>
      <c r="CF34" s="158"/>
      <c r="CG34" s="158"/>
      <c r="CH34" s="158"/>
      <c r="CI34" s="158"/>
      <c r="CJ34" s="158"/>
      <c r="CK34" s="159"/>
      <c r="CL34" s="65"/>
      <c r="CM34" s="65"/>
      <c r="CN34" s="65"/>
      <c r="CO34" s="65"/>
      <c r="CP34" s="65"/>
      <c r="CQ34" s="65"/>
      <c r="CR34" s="135" t="s">
        <v>10</v>
      </c>
      <c r="CS34" s="157"/>
      <c r="CT34" s="158"/>
      <c r="CU34" s="158"/>
      <c r="CV34" s="158"/>
      <c r="CW34" s="158"/>
      <c r="CX34" s="158"/>
      <c r="CY34" s="158"/>
      <c r="CZ34" s="158"/>
      <c r="DA34" s="158"/>
      <c r="DB34" s="158"/>
      <c r="DC34" s="158"/>
      <c r="DD34" s="159"/>
      <c r="DE34" s="65"/>
      <c r="DF34" s="65"/>
    </row>
    <row r="35" spans="1:110">
      <c r="A35" s="135" t="s">
        <v>11</v>
      </c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9"/>
      <c r="N35" s="65"/>
      <c r="O35" s="65"/>
      <c r="P35" s="65"/>
      <c r="Q35" s="65"/>
      <c r="R35" s="65"/>
      <c r="S35" s="65"/>
      <c r="T35" s="135" t="s">
        <v>11</v>
      </c>
      <c r="U35" s="157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9"/>
      <c r="AG35" s="65"/>
      <c r="AH35" s="65"/>
      <c r="AI35" s="65"/>
      <c r="AJ35" s="65"/>
      <c r="AK35" s="65"/>
      <c r="AL35" s="65"/>
      <c r="AM35" s="135" t="s">
        <v>11</v>
      </c>
      <c r="AN35" s="157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9"/>
      <c r="AZ35" s="65"/>
      <c r="BA35" s="65"/>
      <c r="BB35" s="65"/>
      <c r="BC35" s="65"/>
      <c r="BD35" s="65"/>
      <c r="BE35" s="65"/>
      <c r="BF35" s="135" t="s">
        <v>11</v>
      </c>
      <c r="BG35" s="157"/>
      <c r="BH35" s="158"/>
      <c r="BI35" s="158"/>
      <c r="BJ35" s="158"/>
      <c r="BK35" s="158"/>
      <c r="BL35" s="158"/>
      <c r="BM35" s="158"/>
      <c r="BN35" s="158"/>
      <c r="BO35" s="158"/>
      <c r="BP35" s="158"/>
      <c r="BQ35" s="158"/>
      <c r="BR35" s="159"/>
      <c r="BS35" s="65"/>
      <c r="BT35" s="65"/>
      <c r="BU35" s="65"/>
      <c r="BV35" s="65"/>
      <c r="BW35" s="65"/>
      <c r="BX35" s="65"/>
      <c r="BY35" s="135" t="s">
        <v>11</v>
      </c>
      <c r="BZ35" s="157"/>
      <c r="CA35" s="158"/>
      <c r="CB35" s="158"/>
      <c r="CC35" s="158"/>
      <c r="CD35" s="158"/>
      <c r="CE35" s="158"/>
      <c r="CF35" s="158"/>
      <c r="CG35" s="158"/>
      <c r="CH35" s="158"/>
      <c r="CI35" s="158"/>
      <c r="CJ35" s="158"/>
      <c r="CK35" s="159"/>
      <c r="CL35" s="65"/>
      <c r="CM35" s="65"/>
      <c r="CN35" s="65"/>
      <c r="CO35" s="65"/>
      <c r="CP35" s="65"/>
      <c r="CQ35" s="65"/>
      <c r="CR35" s="135" t="s">
        <v>11</v>
      </c>
      <c r="CS35" s="157"/>
      <c r="CT35" s="158"/>
      <c r="CU35" s="158"/>
      <c r="CV35" s="158"/>
      <c r="CW35" s="158"/>
      <c r="CX35" s="158"/>
      <c r="CY35" s="158"/>
      <c r="CZ35" s="158"/>
      <c r="DA35" s="158"/>
      <c r="DB35" s="158"/>
      <c r="DC35" s="158"/>
      <c r="DD35" s="159"/>
      <c r="DE35" s="65"/>
      <c r="DF35" s="65"/>
    </row>
    <row r="36" spans="1:110">
      <c r="A36" s="135" t="s">
        <v>12</v>
      </c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9"/>
      <c r="N36" s="65"/>
      <c r="O36" s="65"/>
      <c r="P36" s="65"/>
      <c r="Q36" s="65"/>
      <c r="R36" s="65"/>
      <c r="S36" s="65"/>
      <c r="T36" s="135" t="s">
        <v>12</v>
      </c>
      <c r="U36" s="157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9"/>
      <c r="AG36" s="65"/>
      <c r="AH36" s="65"/>
      <c r="AI36" s="65"/>
      <c r="AJ36" s="65"/>
      <c r="AK36" s="65"/>
      <c r="AL36" s="65"/>
      <c r="AM36" s="135" t="s">
        <v>12</v>
      </c>
      <c r="AN36" s="157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9"/>
      <c r="AZ36" s="65"/>
      <c r="BA36" s="65"/>
      <c r="BB36" s="65"/>
      <c r="BC36" s="65"/>
      <c r="BD36" s="65"/>
      <c r="BE36" s="65"/>
      <c r="BF36" s="135" t="s">
        <v>12</v>
      </c>
      <c r="BG36" s="157"/>
      <c r="BH36" s="158"/>
      <c r="BI36" s="158"/>
      <c r="BJ36" s="158"/>
      <c r="BK36" s="158"/>
      <c r="BL36" s="158"/>
      <c r="BM36" s="158"/>
      <c r="BN36" s="158"/>
      <c r="BO36" s="158"/>
      <c r="BP36" s="158"/>
      <c r="BQ36" s="158"/>
      <c r="BR36" s="159"/>
      <c r="BS36" s="65"/>
      <c r="BT36" s="65"/>
      <c r="BU36" s="65"/>
      <c r="BV36" s="65"/>
      <c r="BW36" s="65"/>
      <c r="BX36" s="65"/>
      <c r="BY36" s="135" t="s">
        <v>12</v>
      </c>
      <c r="BZ36" s="157"/>
      <c r="CA36" s="158"/>
      <c r="CB36" s="158"/>
      <c r="CC36" s="158"/>
      <c r="CD36" s="158"/>
      <c r="CE36" s="158"/>
      <c r="CF36" s="158"/>
      <c r="CG36" s="158"/>
      <c r="CH36" s="158"/>
      <c r="CI36" s="158"/>
      <c r="CJ36" s="158"/>
      <c r="CK36" s="159"/>
      <c r="CL36" s="65"/>
      <c r="CM36" s="65"/>
      <c r="CN36" s="65"/>
      <c r="CO36" s="65"/>
      <c r="CP36" s="65"/>
      <c r="CQ36" s="65"/>
      <c r="CR36" s="135" t="s">
        <v>12</v>
      </c>
      <c r="CS36" s="157"/>
      <c r="CT36" s="158"/>
      <c r="CU36" s="158"/>
      <c r="CV36" s="158"/>
      <c r="CW36" s="158"/>
      <c r="CX36" s="158"/>
      <c r="CY36" s="158"/>
      <c r="CZ36" s="158"/>
      <c r="DA36" s="158"/>
      <c r="DB36" s="158"/>
      <c r="DC36" s="158"/>
      <c r="DD36" s="159"/>
      <c r="DE36" s="65"/>
      <c r="DF36" s="65"/>
    </row>
    <row r="37" spans="1:110" ht="15" thickBot="1">
      <c r="A37" s="135" t="s">
        <v>13</v>
      </c>
      <c r="B37" s="160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2"/>
      <c r="N37" s="65"/>
      <c r="O37" s="65"/>
      <c r="P37" s="65"/>
      <c r="Q37" s="65"/>
      <c r="R37" s="65"/>
      <c r="S37" s="65"/>
      <c r="T37" s="135" t="s">
        <v>13</v>
      </c>
      <c r="U37" s="160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2"/>
      <c r="AG37" s="65"/>
      <c r="AH37" s="65"/>
      <c r="AI37" s="65"/>
      <c r="AJ37" s="65"/>
      <c r="AK37" s="65"/>
      <c r="AL37" s="65"/>
      <c r="AM37" s="135" t="s">
        <v>13</v>
      </c>
      <c r="AN37" s="160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2"/>
      <c r="AZ37" s="65"/>
      <c r="BA37" s="65"/>
      <c r="BB37" s="65"/>
      <c r="BC37" s="65"/>
      <c r="BD37" s="65"/>
      <c r="BE37" s="65"/>
      <c r="BF37" s="135" t="s">
        <v>13</v>
      </c>
      <c r="BG37" s="160"/>
      <c r="BH37" s="161"/>
      <c r="BI37" s="161"/>
      <c r="BJ37" s="161"/>
      <c r="BK37" s="161"/>
      <c r="BL37" s="161"/>
      <c r="BM37" s="161"/>
      <c r="BN37" s="161"/>
      <c r="BO37" s="161"/>
      <c r="BP37" s="161"/>
      <c r="BQ37" s="161"/>
      <c r="BR37" s="162"/>
      <c r="BS37" s="65"/>
      <c r="BT37" s="65"/>
      <c r="BU37" s="65"/>
      <c r="BV37" s="65"/>
      <c r="BW37" s="65"/>
      <c r="BX37" s="65"/>
      <c r="BY37" s="135" t="s">
        <v>13</v>
      </c>
      <c r="BZ37" s="160"/>
      <c r="CA37" s="161"/>
      <c r="CB37" s="161"/>
      <c r="CC37" s="161"/>
      <c r="CD37" s="161"/>
      <c r="CE37" s="161"/>
      <c r="CF37" s="161"/>
      <c r="CG37" s="161"/>
      <c r="CH37" s="161"/>
      <c r="CI37" s="161"/>
      <c r="CJ37" s="161"/>
      <c r="CK37" s="162"/>
      <c r="CL37" s="65"/>
      <c r="CM37" s="65"/>
      <c r="CN37" s="65"/>
      <c r="CO37" s="65"/>
      <c r="CP37" s="65"/>
      <c r="CQ37" s="65"/>
      <c r="CR37" s="135" t="s">
        <v>13</v>
      </c>
      <c r="CS37" s="160"/>
      <c r="CT37" s="161"/>
      <c r="CU37" s="161"/>
      <c r="CV37" s="161"/>
      <c r="CW37" s="161"/>
      <c r="CX37" s="161"/>
      <c r="CY37" s="161"/>
      <c r="CZ37" s="161"/>
      <c r="DA37" s="161"/>
      <c r="DB37" s="161"/>
      <c r="DC37" s="161"/>
      <c r="DD37" s="162"/>
      <c r="DE37" s="65"/>
      <c r="DF37" s="65"/>
    </row>
    <row r="38" spans="1:110" ht="15" thickTop="1">
      <c r="A38" s="79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65"/>
      <c r="CR38" s="65"/>
      <c r="CS38" s="65"/>
      <c r="CT38" s="65"/>
      <c r="CU38" s="65"/>
      <c r="CV38" s="65"/>
      <c r="CW38" s="65"/>
      <c r="CX38" s="65"/>
      <c r="CY38" s="65"/>
      <c r="CZ38" s="65"/>
      <c r="DA38" s="65"/>
      <c r="DB38" s="65"/>
      <c r="DC38" s="65"/>
      <c r="DD38" s="65"/>
      <c r="DE38" s="65"/>
      <c r="DF38" s="65"/>
    </row>
  </sheetData>
  <phoneticPr fontId="2"/>
  <pageMargins left="0.78700000000000003" right="0.78700000000000003" top="0.98399999999999999" bottom="0.98399999999999999" header="0.51200000000000001" footer="0.51200000000000001"/>
  <pageSetup paperSize="9" scale="76" orientation="portrait"/>
  <headerFooter alignWithMargins="0">
    <oddHeader>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V253"/>
  <sheetViews>
    <sheetView showGridLines="0" zoomScaleNormal="100" zoomScalePageLayoutView="80" workbookViewId="0">
      <selection activeCell="C99" sqref="C99"/>
    </sheetView>
  </sheetViews>
  <sheetFormatPr baseColWidth="10" defaultColWidth="8.796875" defaultRowHeight="14"/>
  <cols>
    <col min="1" max="1" width="12.796875" style="17" customWidth="1"/>
    <col min="2" max="13" width="11.3984375" style="17" customWidth="1"/>
    <col min="14" max="19" width="14.59765625" style="17" customWidth="1"/>
    <col min="20" max="20" width="12.19921875" style="17" bestFit="1" customWidth="1"/>
    <col min="21" max="21" width="14.796875" style="17" bestFit="1" customWidth="1"/>
    <col min="22" max="32" width="11.3984375" style="17" customWidth="1"/>
    <col min="33" max="38" width="14.59765625" style="17" customWidth="1"/>
    <col min="39" max="39" width="8.796875" style="17"/>
    <col min="40" max="40" width="14.796875" style="17" bestFit="1" customWidth="1"/>
    <col min="41" max="51" width="11.3984375" style="17" customWidth="1"/>
    <col min="52" max="58" width="14.59765625" style="17" customWidth="1"/>
    <col min="59" max="70" width="14.796875" style="17" bestFit="1" customWidth="1"/>
    <col min="71" max="77" width="14.59765625" style="17" customWidth="1"/>
    <col min="78" max="89" width="14.796875" style="17" bestFit="1" customWidth="1"/>
    <col min="90" max="96" width="14.59765625" style="17" customWidth="1"/>
    <col min="97" max="108" width="14.796875" style="17" bestFit="1" customWidth="1"/>
    <col min="109" max="115" width="14.59765625" style="17" customWidth="1"/>
    <col min="116" max="16384" width="8.796875" style="17"/>
  </cols>
  <sheetData>
    <row r="1" spans="1:126" ht="15">
      <c r="A1" s="113" t="s">
        <v>245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113" t="s">
        <v>245</v>
      </c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113" t="s">
        <v>245</v>
      </c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113" t="s">
        <v>245</v>
      </c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113" t="s">
        <v>245</v>
      </c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113" t="s">
        <v>245</v>
      </c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</row>
    <row r="2" spans="1:126">
      <c r="A2" s="163" t="s">
        <v>149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163" t="s">
        <v>149</v>
      </c>
      <c r="O2" s="65"/>
      <c r="P2" s="65"/>
      <c r="Q2" s="65"/>
      <c r="R2" s="65"/>
      <c r="S2" s="65"/>
      <c r="T2" s="163" t="s">
        <v>150</v>
      </c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163" t="s">
        <v>150</v>
      </c>
      <c r="AH2" s="65"/>
      <c r="AI2" s="65"/>
      <c r="AJ2" s="65"/>
      <c r="AK2" s="65"/>
      <c r="AL2" s="65"/>
      <c r="AM2" s="163" t="s">
        <v>135</v>
      </c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163" t="s">
        <v>135</v>
      </c>
      <c r="BA2" s="65"/>
      <c r="BB2" s="65"/>
      <c r="BC2" s="65"/>
      <c r="BD2" s="65"/>
      <c r="BE2" s="65"/>
      <c r="BF2" s="163" t="s">
        <v>136</v>
      </c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163" t="s">
        <v>136</v>
      </c>
      <c r="BT2" s="65"/>
      <c r="BU2" s="65"/>
      <c r="BV2" s="65"/>
      <c r="BW2" s="65"/>
      <c r="BX2" s="65"/>
      <c r="BY2" s="163" t="s">
        <v>137</v>
      </c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163" t="s">
        <v>137</v>
      </c>
      <c r="CM2" s="65"/>
      <c r="CN2" s="65"/>
      <c r="CO2" s="65"/>
      <c r="CP2" s="65"/>
      <c r="CQ2" s="65"/>
      <c r="CR2" s="163" t="s">
        <v>151</v>
      </c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163" t="s">
        <v>151</v>
      </c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</row>
    <row r="3" spans="1:126" ht="15" thickBot="1">
      <c r="A3" s="79" t="s">
        <v>231</v>
      </c>
      <c r="B3" s="79">
        <v>1</v>
      </c>
      <c r="C3" s="79">
        <v>2</v>
      </c>
      <c r="D3" s="79">
        <v>3</v>
      </c>
      <c r="E3" s="79">
        <v>4</v>
      </c>
      <c r="F3" s="79">
        <v>5</v>
      </c>
      <c r="G3" s="79">
        <v>6</v>
      </c>
      <c r="H3" s="79">
        <v>7</v>
      </c>
      <c r="I3" s="79">
        <v>8</v>
      </c>
      <c r="J3" s="79">
        <v>9</v>
      </c>
      <c r="K3" s="79">
        <v>10</v>
      </c>
      <c r="L3" s="79">
        <v>11</v>
      </c>
      <c r="M3" s="79">
        <v>12</v>
      </c>
      <c r="N3" s="65"/>
      <c r="O3" s="65"/>
      <c r="P3" s="65"/>
      <c r="Q3" s="65"/>
      <c r="R3" s="65"/>
      <c r="S3" s="65"/>
      <c r="T3" s="79" t="s">
        <v>231</v>
      </c>
      <c r="U3" s="79">
        <v>1</v>
      </c>
      <c r="V3" s="79">
        <v>2</v>
      </c>
      <c r="W3" s="79">
        <v>3</v>
      </c>
      <c r="X3" s="79">
        <v>4</v>
      </c>
      <c r="Y3" s="79">
        <v>5</v>
      </c>
      <c r="Z3" s="79">
        <v>6</v>
      </c>
      <c r="AA3" s="79">
        <v>7</v>
      </c>
      <c r="AB3" s="79">
        <v>8</v>
      </c>
      <c r="AC3" s="79">
        <v>9</v>
      </c>
      <c r="AD3" s="79">
        <v>10</v>
      </c>
      <c r="AE3" s="79">
        <v>11</v>
      </c>
      <c r="AF3" s="79">
        <v>12</v>
      </c>
      <c r="AG3" s="65"/>
      <c r="AH3" s="65"/>
      <c r="AI3" s="65"/>
      <c r="AJ3" s="65"/>
      <c r="AK3" s="65"/>
      <c r="AL3" s="65"/>
      <c r="AM3" s="79" t="s">
        <v>231</v>
      </c>
      <c r="AN3" s="79">
        <v>1</v>
      </c>
      <c r="AO3" s="79">
        <v>2</v>
      </c>
      <c r="AP3" s="79">
        <v>3</v>
      </c>
      <c r="AQ3" s="79">
        <v>4</v>
      </c>
      <c r="AR3" s="79">
        <v>5</v>
      </c>
      <c r="AS3" s="79">
        <v>6</v>
      </c>
      <c r="AT3" s="79">
        <v>7</v>
      </c>
      <c r="AU3" s="79">
        <v>8</v>
      </c>
      <c r="AV3" s="79">
        <v>9</v>
      </c>
      <c r="AW3" s="79">
        <v>10</v>
      </c>
      <c r="AX3" s="79">
        <v>11</v>
      </c>
      <c r="AY3" s="79">
        <v>12</v>
      </c>
      <c r="AZ3" s="65"/>
      <c r="BA3" s="65"/>
      <c r="BB3" s="65"/>
      <c r="BC3" s="65"/>
      <c r="BD3" s="65"/>
      <c r="BE3" s="65"/>
      <c r="BF3" s="79" t="s">
        <v>231</v>
      </c>
      <c r="BG3" s="79">
        <v>1</v>
      </c>
      <c r="BH3" s="79">
        <v>2</v>
      </c>
      <c r="BI3" s="79">
        <v>3</v>
      </c>
      <c r="BJ3" s="79">
        <v>4</v>
      </c>
      <c r="BK3" s="79">
        <v>5</v>
      </c>
      <c r="BL3" s="79">
        <v>6</v>
      </c>
      <c r="BM3" s="79">
        <v>7</v>
      </c>
      <c r="BN3" s="79">
        <v>8</v>
      </c>
      <c r="BO3" s="79">
        <v>9</v>
      </c>
      <c r="BP3" s="79">
        <v>10</v>
      </c>
      <c r="BQ3" s="79">
        <v>11</v>
      </c>
      <c r="BR3" s="79">
        <v>12</v>
      </c>
      <c r="BS3" s="65"/>
      <c r="BT3" s="65"/>
      <c r="BU3" s="65"/>
      <c r="BV3" s="65"/>
      <c r="BW3" s="65"/>
      <c r="BX3" s="65"/>
      <c r="BY3" s="79" t="s">
        <v>231</v>
      </c>
      <c r="BZ3" s="79">
        <v>1</v>
      </c>
      <c r="CA3" s="79">
        <v>2</v>
      </c>
      <c r="CB3" s="79">
        <v>3</v>
      </c>
      <c r="CC3" s="79">
        <v>4</v>
      </c>
      <c r="CD3" s="79">
        <v>5</v>
      </c>
      <c r="CE3" s="79">
        <v>6</v>
      </c>
      <c r="CF3" s="79">
        <v>7</v>
      </c>
      <c r="CG3" s="79">
        <v>8</v>
      </c>
      <c r="CH3" s="79">
        <v>9</v>
      </c>
      <c r="CI3" s="79">
        <v>10</v>
      </c>
      <c r="CJ3" s="79">
        <v>11</v>
      </c>
      <c r="CK3" s="79">
        <v>12</v>
      </c>
      <c r="CL3" s="65"/>
      <c r="CM3" s="65"/>
      <c r="CN3" s="65"/>
      <c r="CO3" s="65"/>
      <c r="CP3" s="65"/>
      <c r="CQ3" s="65"/>
      <c r="CR3" s="79" t="s">
        <v>231</v>
      </c>
      <c r="CS3" s="79">
        <v>1</v>
      </c>
      <c r="CT3" s="79">
        <v>2</v>
      </c>
      <c r="CU3" s="79">
        <v>3</v>
      </c>
      <c r="CV3" s="79">
        <v>4</v>
      </c>
      <c r="CW3" s="79">
        <v>5</v>
      </c>
      <c r="CX3" s="79">
        <v>6</v>
      </c>
      <c r="CY3" s="79">
        <v>7</v>
      </c>
      <c r="CZ3" s="79">
        <v>8</v>
      </c>
      <c r="DA3" s="79">
        <v>9</v>
      </c>
      <c r="DB3" s="79">
        <v>10</v>
      </c>
      <c r="DC3" s="79">
        <v>11</v>
      </c>
      <c r="DD3" s="79">
        <v>12</v>
      </c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</row>
    <row r="4" spans="1:126" ht="15" thickTop="1">
      <c r="A4" s="164" t="s">
        <v>14</v>
      </c>
      <c r="B4" s="165" t="e">
        <f>calculate!C6</f>
        <v>#VALUE!</v>
      </c>
      <c r="C4" s="165" t="e">
        <f>calculate!D6</f>
        <v>#VALUE!</v>
      </c>
      <c r="D4" s="165" t="e">
        <f>calculate!E6</f>
        <v>#VALUE!</v>
      </c>
      <c r="E4" s="165" t="e">
        <f>calculate!F6</f>
        <v>#VALUE!</v>
      </c>
      <c r="F4" s="165" t="e">
        <f>calculate!G6</f>
        <v>#VALUE!</v>
      </c>
      <c r="G4" s="165" t="e">
        <f>calculate!H6</f>
        <v>#VALUE!</v>
      </c>
      <c r="H4" s="165" t="e">
        <f>calculate!I6</f>
        <v>#VALUE!</v>
      </c>
      <c r="I4" s="165" t="e">
        <f>calculate!J6</f>
        <v>#VALUE!</v>
      </c>
      <c r="J4" s="165" t="e">
        <f>calculate!K6</f>
        <v>#VALUE!</v>
      </c>
      <c r="K4" s="165" t="e">
        <f>calculate!L6</f>
        <v>#VALUE!</v>
      </c>
      <c r="L4" s="165" t="e">
        <f>calculate!M6</f>
        <v>#VALUE!</v>
      </c>
      <c r="M4" s="166" t="e">
        <f>calculate!N6</f>
        <v>#VALUE!</v>
      </c>
      <c r="N4" s="65"/>
      <c r="O4" s="65"/>
      <c r="P4" s="167"/>
      <c r="Q4" s="167"/>
      <c r="R4" s="167"/>
      <c r="S4" s="65"/>
      <c r="T4" s="164" t="s">
        <v>14</v>
      </c>
      <c r="U4" s="165" t="e">
        <f>calculate!V6</f>
        <v>#VALUE!</v>
      </c>
      <c r="V4" s="165" t="e">
        <f>calculate!W6</f>
        <v>#VALUE!</v>
      </c>
      <c r="W4" s="165" t="e">
        <f>calculate!X6</f>
        <v>#VALUE!</v>
      </c>
      <c r="X4" s="165" t="e">
        <f>calculate!Y6</f>
        <v>#VALUE!</v>
      </c>
      <c r="Y4" s="165" t="e">
        <f>calculate!Z6</f>
        <v>#VALUE!</v>
      </c>
      <c r="Z4" s="165" t="e">
        <f>calculate!AA6</f>
        <v>#VALUE!</v>
      </c>
      <c r="AA4" s="165" t="e">
        <f>calculate!AB6</f>
        <v>#VALUE!</v>
      </c>
      <c r="AB4" s="165" t="e">
        <f>calculate!AC6</f>
        <v>#VALUE!</v>
      </c>
      <c r="AC4" s="165" t="e">
        <f>calculate!AD6</f>
        <v>#VALUE!</v>
      </c>
      <c r="AD4" s="165" t="e">
        <f>calculate!AE6</f>
        <v>#VALUE!</v>
      </c>
      <c r="AE4" s="165" t="e">
        <f>calculate!AF6</f>
        <v>#VALUE!</v>
      </c>
      <c r="AF4" s="166" t="e">
        <f>calculate!AG6</f>
        <v>#VALUE!</v>
      </c>
      <c r="AG4" s="65"/>
      <c r="AH4" s="65"/>
      <c r="AI4" s="167"/>
      <c r="AJ4" s="167"/>
      <c r="AK4" s="167"/>
      <c r="AL4" s="65"/>
      <c r="AM4" s="164" t="s">
        <v>14</v>
      </c>
      <c r="AN4" s="165" t="e">
        <f>calculate!AO6</f>
        <v>#VALUE!</v>
      </c>
      <c r="AO4" s="165" t="e">
        <f>calculate!AP6</f>
        <v>#VALUE!</v>
      </c>
      <c r="AP4" s="165" t="e">
        <f>calculate!AQ6</f>
        <v>#VALUE!</v>
      </c>
      <c r="AQ4" s="165" t="e">
        <f>calculate!AR6</f>
        <v>#VALUE!</v>
      </c>
      <c r="AR4" s="165" t="e">
        <f>calculate!AS6</f>
        <v>#VALUE!</v>
      </c>
      <c r="AS4" s="165" t="e">
        <f>calculate!AT6</f>
        <v>#VALUE!</v>
      </c>
      <c r="AT4" s="165" t="e">
        <f>calculate!AU6</f>
        <v>#VALUE!</v>
      </c>
      <c r="AU4" s="165" t="e">
        <f>calculate!AV6</f>
        <v>#VALUE!</v>
      </c>
      <c r="AV4" s="165" t="e">
        <f>calculate!AW6</f>
        <v>#VALUE!</v>
      </c>
      <c r="AW4" s="165" t="e">
        <f>calculate!AX6</f>
        <v>#VALUE!</v>
      </c>
      <c r="AX4" s="165" t="e">
        <f>calculate!AY6</f>
        <v>#VALUE!</v>
      </c>
      <c r="AY4" s="166" t="e">
        <f>calculate!AZ6</f>
        <v>#VALUE!</v>
      </c>
      <c r="AZ4" s="65"/>
      <c r="BA4" s="65"/>
      <c r="BB4" s="167"/>
      <c r="BC4" s="167"/>
      <c r="BD4" s="167"/>
      <c r="BE4" s="65"/>
      <c r="BF4" s="164" t="s">
        <v>14</v>
      </c>
      <c r="BG4" s="165" t="e">
        <f>calculate!BH6</f>
        <v>#VALUE!</v>
      </c>
      <c r="BH4" s="165" t="e">
        <f>calculate!BI6</f>
        <v>#VALUE!</v>
      </c>
      <c r="BI4" s="165" t="e">
        <f>calculate!BJ6</f>
        <v>#VALUE!</v>
      </c>
      <c r="BJ4" s="165" t="e">
        <f>calculate!BK6</f>
        <v>#VALUE!</v>
      </c>
      <c r="BK4" s="165" t="e">
        <f>calculate!BL6</f>
        <v>#VALUE!</v>
      </c>
      <c r="BL4" s="165" t="e">
        <f>calculate!BM6</f>
        <v>#VALUE!</v>
      </c>
      <c r="BM4" s="165" t="e">
        <f>calculate!BN6</f>
        <v>#VALUE!</v>
      </c>
      <c r="BN4" s="165" t="e">
        <f>calculate!BO6</f>
        <v>#VALUE!</v>
      </c>
      <c r="BO4" s="165" t="e">
        <f>calculate!BP6</f>
        <v>#VALUE!</v>
      </c>
      <c r="BP4" s="165" t="e">
        <f>calculate!BQ6</f>
        <v>#VALUE!</v>
      </c>
      <c r="BQ4" s="165" t="e">
        <f>calculate!BR6</f>
        <v>#VALUE!</v>
      </c>
      <c r="BR4" s="166" t="e">
        <f>calculate!BS6</f>
        <v>#VALUE!</v>
      </c>
      <c r="BS4" s="65"/>
      <c r="BT4" s="65"/>
      <c r="BU4" s="167"/>
      <c r="BV4" s="167"/>
      <c r="BW4" s="167"/>
      <c r="BX4" s="65"/>
      <c r="BY4" s="164" t="s">
        <v>14</v>
      </c>
      <c r="BZ4" s="165" t="e">
        <f>calculate!CA6</f>
        <v>#VALUE!</v>
      </c>
      <c r="CA4" s="165" t="e">
        <f>calculate!CB6</f>
        <v>#VALUE!</v>
      </c>
      <c r="CB4" s="165" t="e">
        <f>calculate!CC6</f>
        <v>#VALUE!</v>
      </c>
      <c r="CC4" s="165" t="e">
        <f>calculate!CD6</f>
        <v>#VALUE!</v>
      </c>
      <c r="CD4" s="165" t="e">
        <f>calculate!CE6</f>
        <v>#VALUE!</v>
      </c>
      <c r="CE4" s="165" t="e">
        <f>calculate!CF6</f>
        <v>#VALUE!</v>
      </c>
      <c r="CF4" s="165" t="e">
        <f>calculate!CG6</f>
        <v>#VALUE!</v>
      </c>
      <c r="CG4" s="165" t="e">
        <f>calculate!CH6</f>
        <v>#VALUE!</v>
      </c>
      <c r="CH4" s="165" t="e">
        <f>calculate!CI6</f>
        <v>#VALUE!</v>
      </c>
      <c r="CI4" s="165" t="e">
        <f>calculate!CJ6</f>
        <v>#VALUE!</v>
      </c>
      <c r="CJ4" s="165" t="e">
        <f>calculate!CK6</f>
        <v>#VALUE!</v>
      </c>
      <c r="CK4" s="166" t="e">
        <f>calculate!CL6</f>
        <v>#VALUE!</v>
      </c>
      <c r="CL4" s="65"/>
      <c r="CM4" s="65"/>
      <c r="CN4" s="167"/>
      <c r="CO4" s="167"/>
      <c r="CP4" s="167"/>
      <c r="CQ4" s="65"/>
      <c r="CR4" s="164" t="s">
        <v>14</v>
      </c>
      <c r="CS4" s="165" t="e">
        <f>calculate!CT6</f>
        <v>#VALUE!</v>
      </c>
      <c r="CT4" s="165" t="e">
        <f>calculate!CU6</f>
        <v>#VALUE!</v>
      </c>
      <c r="CU4" s="165" t="e">
        <f>calculate!CV6</f>
        <v>#VALUE!</v>
      </c>
      <c r="CV4" s="165" t="e">
        <f>calculate!CW6</f>
        <v>#VALUE!</v>
      </c>
      <c r="CW4" s="165" t="e">
        <f>calculate!CX6</f>
        <v>#VALUE!</v>
      </c>
      <c r="CX4" s="165" t="e">
        <f>calculate!CY6</f>
        <v>#VALUE!</v>
      </c>
      <c r="CY4" s="165" t="e">
        <f>calculate!CZ6</f>
        <v>#VALUE!</v>
      </c>
      <c r="CZ4" s="165" t="e">
        <f>calculate!DA6</f>
        <v>#VALUE!</v>
      </c>
      <c r="DA4" s="165" t="e">
        <f>calculate!DB6</f>
        <v>#VALUE!</v>
      </c>
      <c r="DB4" s="165" t="e">
        <f>calculate!DC6</f>
        <v>#VALUE!</v>
      </c>
      <c r="DC4" s="165" t="e">
        <f>calculate!DD6</f>
        <v>#VALUE!</v>
      </c>
      <c r="DD4" s="166" t="e">
        <f>calculate!DE6</f>
        <v>#VALUE!</v>
      </c>
      <c r="DE4" s="65"/>
      <c r="DF4" s="65"/>
      <c r="DG4" s="167"/>
      <c r="DH4" s="167"/>
      <c r="DI4" s="167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</row>
    <row r="5" spans="1:126">
      <c r="A5" s="164" t="s">
        <v>15</v>
      </c>
      <c r="B5" s="168" t="e">
        <f>calculate!C15</f>
        <v>#VALUE!</v>
      </c>
      <c r="C5" s="168" t="e">
        <f>calculate!D15</f>
        <v>#VALUE!</v>
      </c>
      <c r="D5" s="168" t="e">
        <f>calculate!E15</f>
        <v>#VALUE!</v>
      </c>
      <c r="E5" s="168" t="e">
        <f>calculate!F15</f>
        <v>#VALUE!</v>
      </c>
      <c r="F5" s="168" t="e">
        <f>calculate!G15</f>
        <v>#VALUE!</v>
      </c>
      <c r="G5" s="168" t="e">
        <f>calculate!H15</f>
        <v>#VALUE!</v>
      </c>
      <c r="H5" s="168" t="e">
        <f>calculate!I15</f>
        <v>#VALUE!</v>
      </c>
      <c r="I5" s="168" t="e">
        <f>calculate!J15</f>
        <v>#VALUE!</v>
      </c>
      <c r="J5" s="168" t="e">
        <f>calculate!K15</f>
        <v>#VALUE!</v>
      </c>
      <c r="K5" s="168" t="e">
        <f>calculate!L15</f>
        <v>#VALUE!</v>
      </c>
      <c r="L5" s="168" t="e">
        <f>calculate!M15</f>
        <v>#VALUE!</v>
      </c>
      <c r="M5" s="169" t="e">
        <f>calculate!N15</f>
        <v>#VALUE!</v>
      </c>
      <c r="N5" s="65"/>
      <c r="O5" s="65"/>
      <c r="P5" s="167"/>
      <c r="Q5" s="167"/>
      <c r="R5" s="167"/>
      <c r="S5" s="65"/>
      <c r="T5" s="164" t="s">
        <v>15</v>
      </c>
      <c r="U5" s="168" t="e">
        <f>calculate!V15</f>
        <v>#VALUE!</v>
      </c>
      <c r="V5" s="168" t="e">
        <f>calculate!W15</f>
        <v>#VALUE!</v>
      </c>
      <c r="W5" s="168" t="e">
        <f>calculate!X15</f>
        <v>#VALUE!</v>
      </c>
      <c r="X5" s="168" t="e">
        <f>calculate!Y15</f>
        <v>#VALUE!</v>
      </c>
      <c r="Y5" s="168" t="e">
        <f>calculate!Z15</f>
        <v>#VALUE!</v>
      </c>
      <c r="Z5" s="168" t="e">
        <f>calculate!AA15</f>
        <v>#VALUE!</v>
      </c>
      <c r="AA5" s="168" t="e">
        <f>calculate!AB15</f>
        <v>#VALUE!</v>
      </c>
      <c r="AB5" s="168" t="e">
        <f>calculate!AC15</f>
        <v>#VALUE!</v>
      </c>
      <c r="AC5" s="168" t="e">
        <f>calculate!AD15</f>
        <v>#VALUE!</v>
      </c>
      <c r="AD5" s="168" t="e">
        <f>calculate!AE15</f>
        <v>#VALUE!</v>
      </c>
      <c r="AE5" s="168" t="e">
        <f>calculate!AF15</f>
        <v>#VALUE!</v>
      </c>
      <c r="AF5" s="169" t="e">
        <f>calculate!AG15</f>
        <v>#VALUE!</v>
      </c>
      <c r="AG5" s="65"/>
      <c r="AH5" s="65"/>
      <c r="AI5" s="167"/>
      <c r="AJ5" s="167"/>
      <c r="AK5" s="167"/>
      <c r="AL5" s="65"/>
      <c r="AM5" s="164" t="s">
        <v>15</v>
      </c>
      <c r="AN5" s="168" t="e">
        <f>calculate!AO15</f>
        <v>#VALUE!</v>
      </c>
      <c r="AO5" s="168" t="e">
        <f>calculate!AP15</f>
        <v>#VALUE!</v>
      </c>
      <c r="AP5" s="168" t="e">
        <f>calculate!AQ15</f>
        <v>#VALUE!</v>
      </c>
      <c r="AQ5" s="168" t="e">
        <f>calculate!AR15</f>
        <v>#VALUE!</v>
      </c>
      <c r="AR5" s="168" t="e">
        <f>calculate!AS15</f>
        <v>#VALUE!</v>
      </c>
      <c r="AS5" s="168" t="e">
        <f>calculate!AT15</f>
        <v>#VALUE!</v>
      </c>
      <c r="AT5" s="168" t="e">
        <f>calculate!AU15</f>
        <v>#VALUE!</v>
      </c>
      <c r="AU5" s="168" t="e">
        <f>calculate!AV15</f>
        <v>#VALUE!</v>
      </c>
      <c r="AV5" s="168" t="e">
        <f>calculate!AW15</f>
        <v>#VALUE!</v>
      </c>
      <c r="AW5" s="168" t="e">
        <f>calculate!AX15</f>
        <v>#VALUE!</v>
      </c>
      <c r="AX5" s="168" t="e">
        <f>calculate!AY15</f>
        <v>#VALUE!</v>
      </c>
      <c r="AY5" s="169" t="e">
        <f>calculate!AZ15</f>
        <v>#VALUE!</v>
      </c>
      <c r="AZ5" s="65"/>
      <c r="BA5" s="65"/>
      <c r="BB5" s="167"/>
      <c r="BC5" s="167"/>
      <c r="BD5" s="167"/>
      <c r="BE5" s="65"/>
      <c r="BF5" s="164" t="s">
        <v>15</v>
      </c>
      <c r="BG5" s="168" t="e">
        <f>calculate!BH15</f>
        <v>#VALUE!</v>
      </c>
      <c r="BH5" s="168" t="e">
        <f>calculate!BI15</f>
        <v>#VALUE!</v>
      </c>
      <c r="BI5" s="168" t="e">
        <f>calculate!BJ15</f>
        <v>#VALUE!</v>
      </c>
      <c r="BJ5" s="168" t="e">
        <f>calculate!BK15</f>
        <v>#VALUE!</v>
      </c>
      <c r="BK5" s="168" t="e">
        <f>calculate!BL15</f>
        <v>#VALUE!</v>
      </c>
      <c r="BL5" s="168" t="e">
        <f>calculate!BM15</f>
        <v>#VALUE!</v>
      </c>
      <c r="BM5" s="168" t="e">
        <f>calculate!BN15</f>
        <v>#VALUE!</v>
      </c>
      <c r="BN5" s="168" t="e">
        <f>calculate!BO15</f>
        <v>#VALUE!</v>
      </c>
      <c r="BO5" s="168" t="e">
        <f>calculate!BP15</f>
        <v>#VALUE!</v>
      </c>
      <c r="BP5" s="168" t="e">
        <f>calculate!BQ15</f>
        <v>#VALUE!</v>
      </c>
      <c r="BQ5" s="168" t="e">
        <f>calculate!BR15</f>
        <v>#VALUE!</v>
      </c>
      <c r="BR5" s="169" t="e">
        <f>calculate!BS15</f>
        <v>#VALUE!</v>
      </c>
      <c r="BS5" s="65"/>
      <c r="BT5" s="65"/>
      <c r="BU5" s="167"/>
      <c r="BV5" s="167"/>
      <c r="BW5" s="167"/>
      <c r="BX5" s="65"/>
      <c r="BY5" s="164" t="s">
        <v>15</v>
      </c>
      <c r="BZ5" s="168" t="e">
        <f>calculate!CA15</f>
        <v>#VALUE!</v>
      </c>
      <c r="CA5" s="168" t="e">
        <f>calculate!CB15</f>
        <v>#VALUE!</v>
      </c>
      <c r="CB5" s="168" t="e">
        <f>calculate!CC15</f>
        <v>#VALUE!</v>
      </c>
      <c r="CC5" s="168" t="e">
        <f>calculate!CD15</f>
        <v>#VALUE!</v>
      </c>
      <c r="CD5" s="168" t="e">
        <f>calculate!CE15</f>
        <v>#VALUE!</v>
      </c>
      <c r="CE5" s="168" t="e">
        <f>calculate!CF15</f>
        <v>#VALUE!</v>
      </c>
      <c r="CF5" s="168" t="e">
        <f>calculate!CG15</f>
        <v>#VALUE!</v>
      </c>
      <c r="CG5" s="168" t="e">
        <f>calculate!CH15</f>
        <v>#VALUE!</v>
      </c>
      <c r="CH5" s="168" t="e">
        <f>calculate!CI15</f>
        <v>#VALUE!</v>
      </c>
      <c r="CI5" s="168" t="e">
        <f>calculate!CJ15</f>
        <v>#VALUE!</v>
      </c>
      <c r="CJ5" s="168" t="e">
        <f>calculate!CK15</f>
        <v>#VALUE!</v>
      </c>
      <c r="CK5" s="169" t="e">
        <f>calculate!CL15</f>
        <v>#VALUE!</v>
      </c>
      <c r="CL5" s="65"/>
      <c r="CM5" s="65"/>
      <c r="CN5" s="167"/>
      <c r="CO5" s="167"/>
      <c r="CP5" s="167"/>
      <c r="CQ5" s="65"/>
      <c r="CR5" s="164" t="s">
        <v>15</v>
      </c>
      <c r="CS5" s="168" t="e">
        <f>calculate!CT15</f>
        <v>#VALUE!</v>
      </c>
      <c r="CT5" s="168" t="e">
        <f>calculate!CU15</f>
        <v>#VALUE!</v>
      </c>
      <c r="CU5" s="168" t="e">
        <f>calculate!CV15</f>
        <v>#VALUE!</v>
      </c>
      <c r="CV5" s="168" t="e">
        <f>calculate!CW15</f>
        <v>#VALUE!</v>
      </c>
      <c r="CW5" s="168" t="e">
        <f>calculate!CX15</f>
        <v>#VALUE!</v>
      </c>
      <c r="CX5" s="168" t="e">
        <f>calculate!CY15</f>
        <v>#VALUE!</v>
      </c>
      <c r="CY5" s="168" t="e">
        <f>calculate!CZ15</f>
        <v>#VALUE!</v>
      </c>
      <c r="CZ5" s="168" t="e">
        <f>calculate!DA15</f>
        <v>#VALUE!</v>
      </c>
      <c r="DA5" s="168" t="e">
        <f>calculate!DB15</f>
        <v>#VALUE!</v>
      </c>
      <c r="DB5" s="168" t="e">
        <f>calculate!DC15</f>
        <v>#VALUE!</v>
      </c>
      <c r="DC5" s="168" t="e">
        <f>calculate!DD15</f>
        <v>#VALUE!</v>
      </c>
      <c r="DD5" s="169" t="e">
        <f>calculate!DE15</f>
        <v>#VALUE!</v>
      </c>
      <c r="DE5" s="65"/>
      <c r="DF5" s="65"/>
      <c r="DG5" s="167"/>
      <c r="DH5" s="167"/>
      <c r="DI5" s="167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</row>
    <row r="6" spans="1:126">
      <c r="A6" s="164" t="s">
        <v>16</v>
      </c>
      <c r="B6" s="168" t="e">
        <f>calculate!C24</f>
        <v>#VALUE!</v>
      </c>
      <c r="C6" s="168" t="e">
        <f>calculate!D24</f>
        <v>#VALUE!</v>
      </c>
      <c r="D6" s="168" t="e">
        <f>calculate!E24</f>
        <v>#VALUE!</v>
      </c>
      <c r="E6" s="168" t="e">
        <f>calculate!F24</f>
        <v>#VALUE!</v>
      </c>
      <c r="F6" s="168" t="e">
        <f>calculate!G24</f>
        <v>#VALUE!</v>
      </c>
      <c r="G6" s="168" t="e">
        <f>calculate!H24</f>
        <v>#VALUE!</v>
      </c>
      <c r="H6" s="168" t="e">
        <f>calculate!I24</f>
        <v>#VALUE!</v>
      </c>
      <c r="I6" s="168" t="e">
        <f>calculate!J24</f>
        <v>#VALUE!</v>
      </c>
      <c r="J6" s="168" t="e">
        <f>calculate!K24</f>
        <v>#VALUE!</v>
      </c>
      <c r="K6" s="168" t="e">
        <f>calculate!L24</f>
        <v>#VALUE!</v>
      </c>
      <c r="L6" s="168" t="e">
        <f>calculate!M24</f>
        <v>#VALUE!</v>
      </c>
      <c r="M6" s="169" t="e">
        <f>calculate!N24</f>
        <v>#VALUE!</v>
      </c>
      <c r="N6" s="65" t="s">
        <v>105</v>
      </c>
      <c r="O6" s="65"/>
      <c r="P6" s="167"/>
      <c r="Q6" s="167"/>
      <c r="R6" s="167"/>
      <c r="S6" s="65"/>
      <c r="T6" s="164" t="s">
        <v>16</v>
      </c>
      <c r="U6" s="168" t="e">
        <f>calculate!V24</f>
        <v>#VALUE!</v>
      </c>
      <c r="V6" s="168" t="e">
        <f>calculate!W24</f>
        <v>#VALUE!</v>
      </c>
      <c r="W6" s="168" t="e">
        <f>calculate!X24</f>
        <v>#VALUE!</v>
      </c>
      <c r="X6" s="168" t="e">
        <f>calculate!Y24</f>
        <v>#VALUE!</v>
      </c>
      <c r="Y6" s="168" t="e">
        <f>calculate!Z24</f>
        <v>#VALUE!</v>
      </c>
      <c r="Z6" s="168" t="e">
        <f>calculate!AA24</f>
        <v>#VALUE!</v>
      </c>
      <c r="AA6" s="168" t="e">
        <f>calculate!AB24</f>
        <v>#VALUE!</v>
      </c>
      <c r="AB6" s="168" t="e">
        <f>calculate!AC24</f>
        <v>#VALUE!</v>
      </c>
      <c r="AC6" s="168" t="e">
        <f>calculate!AD24</f>
        <v>#VALUE!</v>
      </c>
      <c r="AD6" s="168" t="e">
        <f>calculate!AE24</f>
        <v>#VALUE!</v>
      </c>
      <c r="AE6" s="168" t="e">
        <f>calculate!AF24</f>
        <v>#VALUE!</v>
      </c>
      <c r="AF6" s="169" t="e">
        <f>calculate!AG24</f>
        <v>#VALUE!</v>
      </c>
      <c r="AG6" s="65" t="s">
        <v>102</v>
      </c>
      <c r="AH6" s="65"/>
      <c r="AI6" s="167"/>
      <c r="AJ6" s="167"/>
      <c r="AK6" s="167"/>
      <c r="AL6" s="65"/>
      <c r="AM6" s="164" t="s">
        <v>16</v>
      </c>
      <c r="AN6" s="168" t="e">
        <f>calculate!AO24</f>
        <v>#VALUE!</v>
      </c>
      <c r="AO6" s="168" t="e">
        <f>calculate!AP24</f>
        <v>#VALUE!</v>
      </c>
      <c r="AP6" s="168" t="e">
        <f>calculate!AQ24</f>
        <v>#VALUE!</v>
      </c>
      <c r="AQ6" s="168" t="e">
        <f>calculate!AR24</f>
        <v>#VALUE!</v>
      </c>
      <c r="AR6" s="168" t="e">
        <f>calculate!AS24</f>
        <v>#VALUE!</v>
      </c>
      <c r="AS6" s="168" t="e">
        <f>calculate!AT24</f>
        <v>#VALUE!</v>
      </c>
      <c r="AT6" s="168" t="e">
        <f>calculate!AU24</f>
        <v>#VALUE!</v>
      </c>
      <c r="AU6" s="168" t="e">
        <f>calculate!AV24</f>
        <v>#VALUE!</v>
      </c>
      <c r="AV6" s="168" t="e">
        <f>calculate!AW24</f>
        <v>#VALUE!</v>
      </c>
      <c r="AW6" s="168" t="e">
        <f>calculate!AX24</f>
        <v>#VALUE!</v>
      </c>
      <c r="AX6" s="168" t="e">
        <f>calculate!AY24</f>
        <v>#VALUE!</v>
      </c>
      <c r="AY6" s="169" t="e">
        <f>calculate!AZ24</f>
        <v>#VALUE!</v>
      </c>
      <c r="AZ6" s="65" t="s">
        <v>102</v>
      </c>
      <c r="BA6" s="65"/>
      <c r="BB6" s="167"/>
      <c r="BC6" s="167"/>
      <c r="BD6" s="167"/>
      <c r="BE6" s="65"/>
      <c r="BF6" s="164" t="s">
        <v>16</v>
      </c>
      <c r="BG6" s="168" t="e">
        <f>calculate!BH24</f>
        <v>#VALUE!</v>
      </c>
      <c r="BH6" s="168" t="e">
        <f>calculate!BI24</f>
        <v>#VALUE!</v>
      </c>
      <c r="BI6" s="168" t="e">
        <f>calculate!BJ24</f>
        <v>#VALUE!</v>
      </c>
      <c r="BJ6" s="168" t="e">
        <f>calculate!BK24</f>
        <v>#VALUE!</v>
      </c>
      <c r="BK6" s="168" t="e">
        <f>calculate!BL24</f>
        <v>#VALUE!</v>
      </c>
      <c r="BL6" s="168" t="e">
        <f>calculate!BM24</f>
        <v>#VALUE!</v>
      </c>
      <c r="BM6" s="168" t="e">
        <f>calculate!BN24</f>
        <v>#VALUE!</v>
      </c>
      <c r="BN6" s="168" t="e">
        <f>calculate!BO24</f>
        <v>#VALUE!</v>
      </c>
      <c r="BO6" s="168" t="e">
        <f>calculate!BP24</f>
        <v>#VALUE!</v>
      </c>
      <c r="BP6" s="168" t="e">
        <f>calculate!BQ24</f>
        <v>#VALUE!</v>
      </c>
      <c r="BQ6" s="168" t="e">
        <f>calculate!BR24</f>
        <v>#VALUE!</v>
      </c>
      <c r="BR6" s="169" t="e">
        <f>calculate!BS24</f>
        <v>#VALUE!</v>
      </c>
      <c r="BS6" s="65" t="s">
        <v>102</v>
      </c>
      <c r="BT6" s="65"/>
      <c r="BU6" s="167"/>
      <c r="BV6" s="167"/>
      <c r="BW6" s="167"/>
      <c r="BX6" s="65"/>
      <c r="BY6" s="164" t="s">
        <v>16</v>
      </c>
      <c r="BZ6" s="168" t="e">
        <f>calculate!CA24</f>
        <v>#VALUE!</v>
      </c>
      <c r="CA6" s="168" t="e">
        <f>calculate!CB24</f>
        <v>#VALUE!</v>
      </c>
      <c r="CB6" s="168" t="e">
        <f>calculate!CC24</f>
        <v>#VALUE!</v>
      </c>
      <c r="CC6" s="168" t="e">
        <f>calculate!CD24</f>
        <v>#VALUE!</v>
      </c>
      <c r="CD6" s="168" t="e">
        <f>calculate!CE24</f>
        <v>#VALUE!</v>
      </c>
      <c r="CE6" s="168" t="e">
        <f>calculate!CF24</f>
        <v>#VALUE!</v>
      </c>
      <c r="CF6" s="168" t="e">
        <f>calculate!CG24</f>
        <v>#VALUE!</v>
      </c>
      <c r="CG6" s="168" t="e">
        <f>calculate!CH24</f>
        <v>#VALUE!</v>
      </c>
      <c r="CH6" s="168" t="e">
        <f>calculate!CI24</f>
        <v>#VALUE!</v>
      </c>
      <c r="CI6" s="168" t="e">
        <f>calculate!CJ24</f>
        <v>#VALUE!</v>
      </c>
      <c r="CJ6" s="168" t="e">
        <f>calculate!CK24</f>
        <v>#VALUE!</v>
      </c>
      <c r="CK6" s="169" t="e">
        <f>calculate!CL24</f>
        <v>#VALUE!</v>
      </c>
      <c r="CL6" s="65" t="s">
        <v>102</v>
      </c>
      <c r="CM6" s="65"/>
      <c r="CN6" s="167"/>
      <c r="CO6" s="167"/>
      <c r="CP6" s="167"/>
      <c r="CQ6" s="65"/>
      <c r="CR6" s="164" t="s">
        <v>16</v>
      </c>
      <c r="CS6" s="168" t="e">
        <f>calculate!CT24</f>
        <v>#VALUE!</v>
      </c>
      <c r="CT6" s="168" t="e">
        <f>calculate!CU24</f>
        <v>#VALUE!</v>
      </c>
      <c r="CU6" s="168" t="e">
        <f>calculate!CV24</f>
        <v>#VALUE!</v>
      </c>
      <c r="CV6" s="168" t="e">
        <f>calculate!CW24</f>
        <v>#VALUE!</v>
      </c>
      <c r="CW6" s="168" t="e">
        <f>calculate!CX24</f>
        <v>#VALUE!</v>
      </c>
      <c r="CX6" s="168" t="e">
        <f>calculate!CY24</f>
        <v>#VALUE!</v>
      </c>
      <c r="CY6" s="168" t="e">
        <f>calculate!CZ24</f>
        <v>#VALUE!</v>
      </c>
      <c r="CZ6" s="168" t="e">
        <f>calculate!DA24</f>
        <v>#VALUE!</v>
      </c>
      <c r="DA6" s="168" t="e">
        <f>calculate!DB24</f>
        <v>#VALUE!</v>
      </c>
      <c r="DB6" s="168" t="e">
        <f>calculate!DC24</f>
        <v>#VALUE!</v>
      </c>
      <c r="DC6" s="168" t="e">
        <f>calculate!DD24</f>
        <v>#VALUE!</v>
      </c>
      <c r="DD6" s="169" t="e">
        <f>calculate!DE24</f>
        <v>#VALUE!</v>
      </c>
      <c r="DE6" s="65" t="s">
        <v>102</v>
      </c>
      <c r="DF6" s="65"/>
      <c r="DG6" s="167"/>
      <c r="DH6" s="167"/>
      <c r="DI6" s="167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</row>
    <row r="7" spans="1:126">
      <c r="A7" s="164" t="s">
        <v>17</v>
      </c>
      <c r="B7" s="168" t="e">
        <f>calculate!C33</f>
        <v>#VALUE!</v>
      </c>
      <c r="C7" s="168" t="e">
        <f>calculate!D33</f>
        <v>#VALUE!</v>
      </c>
      <c r="D7" s="168" t="e">
        <f>calculate!E33</f>
        <v>#VALUE!</v>
      </c>
      <c r="E7" s="168" t="e">
        <f>calculate!F33</f>
        <v>#VALUE!</v>
      </c>
      <c r="F7" s="168" t="e">
        <f>calculate!G33</f>
        <v>#VALUE!</v>
      </c>
      <c r="G7" s="168" t="e">
        <f>calculate!H33</f>
        <v>#VALUE!</v>
      </c>
      <c r="H7" s="168" t="e">
        <f>calculate!I33</f>
        <v>#VALUE!</v>
      </c>
      <c r="I7" s="168" t="e">
        <f>calculate!J33</f>
        <v>#VALUE!</v>
      </c>
      <c r="J7" s="168" t="e">
        <f>calculate!K33</f>
        <v>#VALUE!</v>
      </c>
      <c r="K7" s="168" t="e">
        <f>calculate!L33</f>
        <v>#VALUE!</v>
      </c>
      <c r="L7" s="168" t="e">
        <f>calculate!M33</f>
        <v>#VALUE!</v>
      </c>
      <c r="M7" s="169" t="e">
        <f>calculate!N33</f>
        <v>#VALUE!</v>
      </c>
      <c r="N7" s="65"/>
      <c r="O7" s="65"/>
      <c r="P7" s="167"/>
      <c r="Q7" s="167"/>
      <c r="R7" s="167"/>
      <c r="S7" s="65"/>
      <c r="T7" s="164" t="s">
        <v>17</v>
      </c>
      <c r="U7" s="168" t="e">
        <f>calculate!V33</f>
        <v>#VALUE!</v>
      </c>
      <c r="V7" s="168" t="e">
        <f>calculate!W33</f>
        <v>#VALUE!</v>
      </c>
      <c r="W7" s="168" t="e">
        <f>calculate!X33</f>
        <v>#VALUE!</v>
      </c>
      <c r="X7" s="168" t="e">
        <f>calculate!Y33</f>
        <v>#VALUE!</v>
      </c>
      <c r="Y7" s="168" t="e">
        <f>calculate!Z33</f>
        <v>#VALUE!</v>
      </c>
      <c r="Z7" s="168" t="e">
        <f>calculate!AA33</f>
        <v>#VALUE!</v>
      </c>
      <c r="AA7" s="168" t="e">
        <f>calculate!AB33</f>
        <v>#VALUE!</v>
      </c>
      <c r="AB7" s="168" t="e">
        <f>calculate!AC33</f>
        <v>#VALUE!</v>
      </c>
      <c r="AC7" s="168" t="e">
        <f>calculate!AD33</f>
        <v>#VALUE!</v>
      </c>
      <c r="AD7" s="168" t="e">
        <f>calculate!AE33</f>
        <v>#VALUE!</v>
      </c>
      <c r="AE7" s="168" t="e">
        <f>calculate!AF33</f>
        <v>#VALUE!</v>
      </c>
      <c r="AF7" s="169" t="e">
        <f>calculate!AG33</f>
        <v>#VALUE!</v>
      </c>
      <c r="AG7" s="65"/>
      <c r="AH7" s="65"/>
      <c r="AI7" s="167"/>
      <c r="AJ7" s="167"/>
      <c r="AK7" s="167"/>
      <c r="AL7" s="65"/>
      <c r="AM7" s="164" t="s">
        <v>17</v>
      </c>
      <c r="AN7" s="168" t="e">
        <f>calculate!AO33</f>
        <v>#VALUE!</v>
      </c>
      <c r="AO7" s="168" t="e">
        <f>calculate!AP33</f>
        <v>#VALUE!</v>
      </c>
      <c r="AP7" s="168" t="e">
        <f>calculate!AQ33</f>
        <v>#VALUE!</v>
      </c>
      <c r="AQ7" s="168" t="e">
        <f>calculate!AR33</f>
        <v>#VALUE!</v>
      </c>
      <c r="AR7" s="168" t="e">
        <f>calculate!AS33</f>
        <v>#VALUE!</v>
      </c>
      <c r="AS7" s="168" t="e">
        <f>calculate!AT33</f>
        <v>#VALUE!</v>
      </c>
      <c r="AT7" s="168" t="e">
        <f>calculate!AU33</f>
        <v>#VALUE!</v>
      </c>
      <c r="AU7" s="168" t="e">
        <f>calculate!AV33</f>
        <v>#VALUE!</v>
      </c>
      <c r="AV7" s="168" t="e">
        <f>calculate!AW33</f>
        <v>#VALUE!</v>
      </c>
      <c r="AW7" s="168" t="e">
        <f>calculate!AX33</f>
        <v>#VALUE!</v>
      </c>
      <c r="AX7" s="168" t="e">
        <f>calculate!AY33</f>
        <v>#VALUE!</v>
      </c>
      <c r="AY7" s="169" t="e">
        <f>calculate!AZ33</f>
        <v>#VALUE!</v>
      </c>
      <c r="AZ7" s="65"/>
      <c r="BA7" s="65"/>
      <c r="BB7" s="167"/>
      <c r="BC7" s="167"/>
      <c r="BD7" s="167"/>
      <c r="BE7" s="65"/>
      <c r="BF7" s="164" t="s">
        <v>17</v>
      </c>
      <c r="BG7" s="168" t="e">
        <f>calculate!BH33</f>
        <v>#VALUE!</v>
      </c>
      <c r="BH7" s="168" t="e">
        <f>calculate!BI33</f>
        <v>#VALUE!</v>
      </c>
      <c r="BI7" s="168" t="e">
        <f>calculate!BJ33</f>
        <v>#VALUE!</v>
      </c>
      <c r="BJ7" s="168" t="e">
        <f>calculate!BK33</f>
        <v>#VALUE!</v>
      </c>
      <c r="BK7" s="168" t="e">
        <f>calculate!BL33</f>
        <v>#VALUE!</v>
      </c>
      <c r="BL7" s="168" t="e">
        <f>calculate!BM33</f>
        <v>#VALUE!</v>
      </c>
      <c r="BM7" s="168" t="e">
        <f>calculate!BN33</f>
        <v>#VALUE!</v>
      </c>
      <c r="BN7" s="168" t="e">
        <f>calculate!BO33</f>
        <v>#VALUE!</v>
      </c>
      <c r="BO7" s="168" t="e">
        <f>calculate!BP33</f>
        <v>#VALUE!</v>
      </c>
      <c r="BP7" s="168" t="e">
        <f>calculate!BQ33</f>
        <v>#VALUE!</v>
      </c>
      <c r="BQ7" s="168" t="e">
        <f>calculate!BR33</f>
        <v>#VALUE!</v>
      </c>
      <c r="BR7" s="169" t="e">
        <f>calculate!BS33</f>
        <v>#VALUE!</v>
      </c>
      <c r="BS7" s="65"/>
      <c r="BT7" s="65"/>
      <c r="BU7" s="167"/>
      <c r="BV7" s="167"/>
      <c r="BW7" s="167"/>
      <c r="BX7" s="65"/>
      <c r="BY7" s="164" t="s">
        <v>17</v>
      </c>
      <c r="BZ7" s="168" t="e">
        <f>calculate!CA33</f>
        <v>#VALUE!</v>
      </c>
      <c r="CA7" s="168" t="e">
        <f>calculate!CB33</f>
        <v>#VALUE!</v>
      </c>
      <c r="CB7" s="168" t="e">
        <f>calculate!CC33</f>
        <v>#VALUE!</v>
      </c>
      <c r="CC7" s="168" t="e">
        <f>calculate!CD33</f>
        <v>#VALUE!</v>
      </c>
      <c r="CD7" s="168" t="e">
        <f>calculate!CE33</f>
        <v>#VALUE!</v>
      </c>
      <c r="CE7" s="168" t="e">
        <f>calculate!CF33</f>
        <v>#VALUE!</v>
      </c>
      <c r="CF7" s="168" t="e">
        <f>calculate!CG33</f>
        <v>#VALUE!</v>
      </c>
      <c r="CG7" s="168" t="e">
        <f>calculate!CH33</f>
        <v>#VALUE!</v>
      </c>
      <c r="CH7" s="168" t="e">
        <f>calculate!CI33</f>
        <v>#VALUE!</v>
      </c>
      <c r="CI7" s="168" t="e">
        <f>calculate!CJ33</f>
        <v>#VALUE!</v>
      </c>
      <c r="CJ7" s="168" t="e">
        <f>calculate!CK33</f>
        <v>#VALUE!</v>
      </c>
      <c r="CK7" s="169" t="e">
        <f>calculate!CL33</f>
        <v>#VALUE!</v>
      </c>
      <c r="CL7" s="65"/>
      <c r="CM7" s="65"/>
      <c r="CN7" s="167"/>
      <c r="CO7" s="167"/>
      <c r="CP7" s="167"/>
      <c r="CQ7" s="65"/>
      <c r="CR7" s="164" t="s">
        <v>17</v>
      </c>
      <c r="CS7" s="168" t="e">
        <f>calculate!CT33</f>
        <v>#VALUE!</v>
      </c>
      <c r="CT7" s="168" t="e">
        <f>calculate!CU33</f>
        <v>#VALUE!</v>
      </c>
      <c r="CU7" s="168" t="e">
        <f>calculate!CV33</f>
        <v>#VALUE!</v>
      </c>
      <c r="CV7" s="168" t="e">
        <f>calculate!CW33</f>
        <v>#VALUE!</v>
      </c>
      <c r="CW7" s="168" t="e">
        <f>calculate!CX33</f>
        <v>#VALUE!</v>
      </c>
      <c r="CX7" s="168" t="e">
        <f>calculate!CY33</f>
        <v>#VALUE!</v>
      </c>
      <c r="CY7" s="168" t="e">
        <f>calculate!CZ33</f>
        <v>#VALUE!</v>
      </c>
      <c r="CZ7" s="168" t="e">
        <f>calculate!DA33</f>
        <v>#VALUE!</v>
      </c>
      <c r="DA7" s="168" t="e">
        <f>calculate!DB33</f>
        <v>#VALUE!</v>
      </c>
      <c r="DB7" s="168" t="e">
        <f>calculate!DC33</f>
        <v>#VALUE!</v>
      </c>
      <c r="DC7" s="168" t="e">
        <f>calculate!DD33</f>
        <v>#VALUE!</v>
      </c>
      <c r="DD7" s="169" t="e">
        <f>calculate!DE33</f>
        <v>#VALUE!</v>
      </c>
      <c r="DE7" s="65"/>
      <c r="DF7" s="65"/>
      <c r="DG7" s="167"/>
      <c r="DH7" s="167"/>
      <c r="DI7" s="167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</row>
    <row r="8" spans="1:126">
      <c r="A8" s="164" t="s">
        <v>18</v>
      </c>
      <c r="B8" s="168" t="e">
        <f>calculate!C42</f>
        <v>#VALUE!</v>
      </c>
      <c r="C8" s="168" t="e">
        <f>calculate!D42</f>
        <v>#VALUE!</v>
      </c>
      <c r="D8" s="168" t="e">
        <f>calculate!E42</f>
        <v>#VALUE!</v>
      </c>
      <c r="E8" s="168" t="e">
        <f>calculate!F42</f>
        <v>#VALUE!</v>
      </c>
      <c r="F8" s="168" t="e">
        <f>calculate!G42</f>
        <v>#VALUE!</v>
      </c>
      <c r="G8" s="168" t="e">
        <f>calculate!H42</f>
        <v>#VALUE!</v>
      </c>
      <c r="H8" s="168" t="e">
        <f>calculate!I42</f>
        <v>#VALUE!</v>
      </c>
      <c r="I8" s="168" t="e">
        <f>calculate!J42</f>
        <v>#VALUE!</v>
      </c>
      <c r="J8" s="168" t="e">
        <f>calculate!K42</f>
        <v>#VALUE!</v>
      </c>
      <c r="K8" s="168" t="e">
        <f>calculate!L42</f>
        <v>#VALUE!</v>
      </c>
      <c r="L8" s="168" t="e">
        <f>calculate!M42</f>
        <v>#VALUE!</v>
      </c>
      <c r="M8" s="169" t="e">
        <f>calculate!N42</f>
        <v>#VALUE!</v>
      </c>
      <c r="N8" s="65"/>
      <c r="O8" s="65"/>
      <c r="P8" s="167"/>
      <c r="Q8" s="167"/>
      <c r="R8" s="167"/>
      <c r="S8" s="65"/>
      <c r="T8" s="164" t="s">
        <v>18</v>
      </c>
      <c r="U8" s="168" t="e">
        <f>calculate!V42</f>
        <v>#VALUE!</v>
      </c>
      <c r="V8" s="168" t="e">
        <f>calculate!W42</f>
        <v>#VALUE!</v>
      </c>
      <c r="W8" s="168" t="e">
        <f>calculate!X42</f>
        <v>#VALUE!</v>
      </c>
      <c r="X8" s="168" t="e">
        <f>calculate!Y42</f>
        <v>#VALUE!</v>
      </c>
      <c r="Y8" s="168" t="e">
        <f>calculate!Z42</f>
        <v>#VALUE!</v>
      </c>
      <c r="Z8" s="168" t="e">
        <f>calculate!AA42</f>
        <v>#VALUE!</v>
      </c>
      <c r="AA8" s="168" t="e">
        <f>calculate!AB42</f>
        <v>#VALUE!</v>
      </c>
      <c r="AB8" s="168" t="e">
        <f>calculate!AC42</f>
        <v>#VALUE!</v>
      </c>
      <c r="AC8" s="168" t="e">
        <f>calculate!AD42</f>
        <v>#VALUE!</v>
      </c>
      <c r="AD8" s="168" t="e">
        <f>calculate!AE42</f>
        <v>#VALUE!</v>
      </c>
      <c r="AE8" s="168" t="e">
        <f>calculate!AF42</f>
        <v>#VALUE!</v>
      </c>
      <c r="AF8" s="169" t="e">
        <f>calculate!AG42</f>
        <v>#VALUE!</v>
      </c>
      <c r="AG8" s="65"/>
      <c r="AH8" s="65"/>
      <c r="AI8" s="167"/>
      <c r="AJ8" s="167"/>
      <c r="AK8" s="167"/>
      <c r="AL8" s="65"/>
      <c r="AM8" s="164" t="s">
        <v>18</v>
      </c>
      <c r="AN8" s="168" t="e">
        <f>calculate!AO42</f>
        <v>#VALUE!</v>
      </c>
      <c r="AO8" s="168" t="e">
        <f>calculate!AP42</f>
        <v>#VALUE!</v>
      </c>
      <c r="AP8" s="168" t="e">
        <f>calculate!AQ42</f>
        <v>#VALUE!</v>
      </c>
      <c r="AQ8" s="168" t="e">
        <f>calculate!AR42</f>
        <v>#VALUE!</v>
      </c>
      <c r="AR8" s="168" t="e">
        <f>calculate!AS42</f>
        <v>#VALUE!</v>
      </c>
      <c r="AS8" s="168" t="e">
        <f>calculate!AT42</f>
        <v>#VALUE!</v>
      </c>
      <c r="AT8" s="168" t="e">
        <f>calculate!AU42</f>
        <v>#VALUE!</v>
      </c>
      <c r="AU8" s="168" t="e">
        <f>calculate!AV42</f>
        <v>#VALUE!</v>
      </c>
      <c r="AV8" s="168" t="e">
        <f>calculate!AW42</f>
        <v>#VALUE!</v>
      </c>
      <c r="AW8" s="168" t="e">
        <f>calculate!AX42</f>
        <v>#VALUE!</v>
      </c>
      <c r="AX8" s="168" t="e">
        <f>calculate!AY42</f>
        <v>#VALUE!</v>
      </c>
      <c r="AY8" s="169" t="e">
        <f>calculate!AZ42</f>
        <v>#VALUE!</v>
      </c>
      <c r="AZ8" s="65"/>
      <c r="BA8" s="65"/>
      <c r="BB8" s="167"/>
      <c r="BC8" s="167"/>
      <c r="BD8" s="167"/>
      <c r="BE8" s="65"/>
      <c r="BF8" s="164" t="s">
        <v>18</v>
      </c>
      <c r="BG8" s="168" t="e">
        <f>calculate!BH42</f>
        <v>#VALUE!</v>
      </c>
      <c r="BH8" s="168" t="e">
        <f>calculate!BI42</f>
        <v>#VALUE!</v>
      </c>
      <c r="BI8" s="168" t="e">
        <f>calculate!BJ42</f>
        <v>#VALUE!</v>
      </c>
      <c r="BJ8" s="168" t="e">
        <f>calculate!BK42</f>
        <v>#VALUE!</v>
      </c>
      <c r="BK8" s="168" t="e">
        <f>calculate!BL42</f>
        <v>#VALUE!</v>
      </c>
      <c r="BL8" s="168" t="e">
        <f>calculate!BM42</f>
        <v>#VALUE!</v>
      </c>
      <c r="BM8" s="168" t="e">
        <f>calculate!BN42</f>
        <v>#VALUE!</v>
      </c>
      <c r="BN8" s="168" t="e">
        <f>calculate!BO42</f>
        <v>#VALUE!</v>
      </c>
      <c r="BO8" s="168" t="e">
        <f>calculate!BP42</f>
        <v>#VALUE!</v>
      </c>
      <c r="BP8" s="168" t="e">
        <f>calculate!BQ42</f>
        <v>#VALUE!</v>
      </c>
      <c r="BQ8" s="168" t="e">
        <f>calculate!BR42</f>
        <v>#VALUE!</v>
      </c>
      <c r="BR8" s="169" t="e">
        <f>calculate!BS42</f>
        <v>#VALUE!</v>
      </c>
      <c r="BS8" s="65"/>
      <c r="BT8" s="65"/>
      <c r="BU8" s="167"/>
      <c r="BV8" s="167"/>
      <c r="BW8" s="167"/>
      <c r="BX8" s="65"/>
      <c r="BY8" s="164" t="s">
        <v>18</v>
      </c>
      <c r="BZ8" s="168" t="e">
        <f>calculate!CA42</f>
        <v>#VALUE!</v>
      </c>
      <c r="CA8" s="168" t="e">
        <f>calculate!CB42</f>
        <v>#VALUE!</v>
      </c>
      <c r="CB8" s="168" t="e">
        <f>calculate!CC42</f>
        <v>#VALUE!</v>
      </c>
      <c r="CC8" s="168" t="e">
        <f>calculate!CD42</f>
        <v>#VALUE!</v>
      </c>
      <c r="CD8" s="168" t="e">
        <f>calculate!CE42</f>
        <v>#VALUE!</v>
      </c>
      <c r="CE8" s="168" t="e">
        <f>calculate!CF42</f>
        <v>#VALUE!</v>
      </c>
      <c r="CF8" s="168" t="e">
        <f>calculate!CG42</f>
        <v>#VALUE!</v>
      </c>
      <c r="CG8" s="168" t="e">
        <f>calculate!CH42</f>
        <v>#VALUE!</v>
      </c>
      <c r="CH8" s="168" t="e">
        <f>calculate!CI42</f>
        <v>#VALUE!</v>
      </c>
      <c r="CI8" s="168" t="e">
        <f>calculate!CJ42</f>
        <v>#VALUE!</v>
      </c>
      <c r="CJ8" s="168" t="e">
        <f>calculate!CK42</f>
        <v>#VALUE!</v>
      </c>
      <c r="CK8" s="169" t="e">
        <f>calculate!CL42</f>
        <v>#VALUE!</v>
      </c>
      <c r="CL8" s="65"/>
      <c r="CM8" s="65"/>
      <c r="CN8" s="167"/>
      <c r="CO8" s="167"/>
      <c r="CP8" s="167"/>
      <c r="CQ8" s="65"/>
      <c r="CR8" s="164" t="s">
        <v>18</v>
      </c>
      <c r="CS8" s="168" t="e">
        <f>calculate!CT42</f>
        <v>#VALUE!</v>
      </c>
      <c r="CT8" s="168" t="e">
        <f>calculate!CU42</f>
        <v>#VALUE!</v>
      </c>
      <c r="CU8" s="168" t="e">
        <f>calculate!CV42</f>
        <v>#VALUE!</v>
      </c>
      <c r="CV8" s="168" t="e">
        <f>calculate!CW42</f>
        <v>#VALUE!</v>
      </c>
      <c r="CW8" s="168" t="e">
        <f>calculate!CX42</f>
        <v>#VALUE!</v>
      </c>
      <c r="CX8" s="168" t="e">
        <f>calculate!CY42</f>
        <v>#VALUE!</v>
      </c>
      <c r="CY8" s="168" t="e">
        <f>calculate!CZ42</f>
        <v>#VALUE!</v>
      </c>
      <c r="CZ8" s="168" t="e">
        <f>calculate!DA42</f>
        <v>#VALUE!</v>
      </c>
      <c r="DA8" s="168" t="e">
        <f>calculate!DB42</f>
        <v>#VALUE!</v>
      </c>
      <c r="DB8" s="168" t="e">
        <f>calculate!DC42</f>
        <v>#VALUE!</v>
      </c>
      <c r="DC8" s="168" t="e">
        <f>calculate!DD42</f>
        <v>#VALUE!</v>
      </c>
      <c r="DD8" s="169" t="e">
        <f>calculate!DE42</f>
        <v>#VALUE!</v>
      </c>
      <c r="DE8" s="65"/>
      <c r="DF8" s="65"/>
      <c r="DG8" s="167"/>
      <c r="DH8" s="167"/>
      <c r="DI8" s="167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</row>
    <row r="9" spans="1:126">
      <c r="A9" s="164" t="s">
        <v>19</v>
      </c>
      <c r="B9" s="168" t="e">
        <f>calculate!C51</f>
        <v>#VALUE!</v>
      </c>
      <c r="C9" s="168" t="e">
        <f>calculate!D51</f>
        <v>#VALUE!</v>
      </c>
      <c r="D9" s="168" t="e">
        <f>calculate!E51</f>
        <v>#VALUE!</v>
      </c>
      <c r="E9" s="168" t="e">
        <f>calculate!F51</f>
        <v>#VALUE!</v>
      </c>
      <c r="F9" s="168" t="e">
        <f>calculate!G51</f>
        <v>#VALUE!</v>
      </c>
      <c r="G9" s="168" t="e">
        <f>calculate!H51</f>
        <v>#VALUE!</v>
      </c>
      <c r="H9" s="168" t="e">
        <f>calculate!I51</f>
        <v>#VALUE!</v>
      </c>
      <c r="I9" s="168" t="e">
        <f>calculate!J51</f>
        <v>#VALUE!</v>
      </c>
      <c r="J9" s="168" t="e">
        <f>calculate!K51</f>
        <v>#VALUE!</v>
      </c>
      <c r="K9" s="168" t="e">
        <f>calculate!L51</f>
        <v>#VALUE!</v>
      </c>
      <c r="L9" s="168" t="e">
        <f>calculate!M51</f>
        <v>#VALUE!</v>
      </c>
      <c r="M9" s="169" t="e">
        <f>calculate!N51</f>
        <v>#VALUE!</v>
      </c>
      <c r="N9" s="65"/>
      <c r="O9" s="65"/>
      <c r="P9" s="167"/>
      <c r="Q9" s="167"/>
      <c r="R9" s="167"/>
      <c r="S9" s="65"/>
      <c r="T9" s="164" t="s">
        <v>19</v>
      </c>
      <c r="U9" s="168" t="e">
        <f>calculate!V51</f>
        <v>#VALUE!</v>
      </c>
      <c r="V9" s="168" t="e">
        <f>calculate!W51</f>
        <v>#VALUE!</v>
      </c>
      <c r="W9" s="168" t="e">
        <f>calculate!X51</f>
        <v>#VALUE!</v>
      </c>
      <c r="X9" s="168" t="e">
        <f>calculate!Y51</f>
        <v>#VALUE!</v>
      </c>
      <c r="Y9" s="168" t="e">
        <f>calculate!Z51</f>
        <v>#VALUE!</v>
      </c>
      <c r="Z9" s="168" t="e">
        <f>calculate!AA51</f>
        <v>#VALUE!</v>
      </c>
      <c r="AA9" s="168" t="e">
        <f>calculate!AB51</f>
        <v>#VALUE!</v>
      </c>
      <c r="AB9" s="168" t="e">
        <f>calculate!AC51</f>
        <v>#VALUE!</v>
      </c>
      <c r="AC9" s="168" t="e">
        <f>calculate!AD51</f>
        <v>#VALUE!</v>
      </c>
      <c r="AD9" s="168" t="e">
        <f>calculate!AE51</f>
        <v>#VALUE!</v>
      </c>
      <c r="AE9" s="168" t="e">
        <f>calculate!AF51</f>
        <v>#VALUE!</v>
      </c>
      <c r="AF9" s="169" t="e">
        <f>calculate!AG51</f>
        <v>#VALUE!</v>
      </c>
      <c r="AG9" s="65"/>
      <c r="AH9" s="65"/>
      <c r="AI9" s="167"/>
      <c r="AJ9" s="167"/>
      <c r="AK9" s="167"/>
      <c r="AL9" s="65"/>
      <c r="AM9" s="164" t="s">
        <v>19</v>
      </c>
      <c r="AN9" s="168" t="e">
        <f>calculate!AO51</f>
        <v>#VALUE!</v>
      </c>
      <c r="AO9" s="168" t="e">
        <f>calculate!AP51</f>
        <v>#VALUE!</v>
      </c>
      <c r="AP9" s="168" t="e">
        <f>calculate!AQ51</f>
        <v>#VALUE!</v>
      </c>
      <c r="AQ9" s="168" t="e">
        <f>calculate!AR51</f>
        <v>#VALUE!</v>
      </c>
      <c r="AR9" s="168" t="e">
        <f>calculate!AS51</f>
        <v>#VALUE!</v>
      </c>
      <c r="AS9" s="168" t="e">
        <f>calculate!AT51</f>
        <v>#VALUE!</v>
      </c>
      <c r="AT9" s="168" t="e">
        <f>calculate!AU51</f>
        <v>#VALUE!</v>
      </c>
      <c r="AU9" s="168" t="e">
        <f>calculate!AV51</f>
        <v>#VALUE!</v>
      </c>
      <c r="AV9" s="168" t="e">
        <f>calculate!AW51</f>
        <v>#VALUE!</v>
      </c>
      <c r="AW9" s="168" t="e">
        <f>calculate!AX51</f>
        <v>#VALUE!</v>
      </c>
      <c r="AX9" s="168" t="e">
        <f>calculate!AY51</f>
        <v>#VALUE!</v>
      </c>
      <c r="AY9" s="169" t="e">
        <f>calculate!AZ51</f>
        <v>#VALUE!</v>
      </c>
      <c r="AZ9" s="65"/>
      <c r="BA9" s="65"/>
      <c r="BB9" s="167"/>
      <c r="BC9" s="167"/>
      <c r="BD9" s="167"/>
      <c r="BE9" s="65"/>
      <c r="BF9" s="164" t="s">
        <v>19</v>
      </c>
      <c r="BG9" s="168" t="e">
        <f>calculate!BH51</f>
        <v>#VALUE!</v>
      </c>
      <c r="BH9" s="168" t="e">
        <f>calculate!BI51</f>
        <v>#VALUE!</v>
      </c>
      <c r="BI9" s="168" t="e">
        <f>calculate!BJ51</f>
        <v>#VALUE!</v>
      </c>
      <c r="BJ9" s="168" t="e">
        <f>calculate!BK51</f>
        <v>#VALUE!</v>
      </c>
      <c r="BK9" s="168" t="e">
        <f>calculate!BL51</f>
        <v>#VALUE!</v>
      </c>
      <c r="BL9" s="168" t="e">
        <f>calculate!BM51</f>
        <v>#VALUE!</v>
      </c>
      <c r="BM9" s="168" t="e">
        <f>calculate!BN51</f>
        <v>#VALUE!</v>
      </c>
      <c r="BN9" s="168" t="e">
        <f>calculate!BO51</f>
        <v>#VALUE!</v>
      </c>
      <c r="BO9" s="168" t="e">
        <f>calculate!BP51</f>
        <v>#VALUE!</v>
      </c>
      <c r="BP9" s="168" t="e">
        <f>calculate!BQ51</f>
        <v>#VALUE!</v>
      </c>
      <c r="BQ9" s="168" t="e">
        <f>calculate!BR51</f>
        <v>#VALUE!</v>
      </c>
      <c r="BR9" s="169" t="e">
        <f>calculate!BS51</f>
        <v>#VALUE!</v>
      </c>
      <c r="BS9" s="65"/>
      <c r="BT9" s="65"/>
      <c r="BU9" s="167"/>
      <c r="BV9" s="167"/>
      <c r="BW9" s="167"/>
      <c r="BX9" s="65"/>
      <c r="BY9" s="164" t="s">
        <v>19</v>
      </c>
      <c r="BZ9" s="168" t="e">
        <f>calculate!CA51</f>
        <v>#VALUE!</v>
      </c>
      <c r="CA9" s="168" t="e">
        <f>calculate!CB51</f>
        <v>#VALUE!</v>
      </c>
      <c r="CB9" s="168" t="e">
        <f>calculate!CC51</f>
        <v>#VALUE!</v>
      </c>
      <c r="CC9" s="168" t="e">
        <f>calculate!CD51</f>
        <v>#VALUE!</v>
      </c>
      <c r="CD9" s="168" t="e">
        <f>calculate!CE51</f>
        <v>#VALUE!</v>
      </c>
      <c r="CE9" s="168" t="e">
        <f>calculate!CF51</f>
        <v>#VALUE!</v>
      </c>
      <c r="CF9" s="168" t="e">
        <f>calculate!CG51</f>
        <v>#VALUE!</v>
      </c>
      <c r="CG9" s="168" t="e">
        <f>calculate!CH51</f>
        <v>#VALUE!</v>
      </c>
      <c r="CH9" s="168" t="e">
        <f>calculate!CI51</f>
        <v>#VALUE!</v>
      </c>
      <c r="CI9" s="168" t="e">
        <f>calculate!CJ51</f>
        <v>#VALUE!</v>
      </c>
      <c r="CJ9" s="168" t="e">
        <f>calculate!CK51</f>
        <v>#VALUE!</v>
      </c>
      <c r="CK9" s="169" t="e">
        <f>calculate!CL51</f>
        <v>#VALUE!</v>
      </c>
      <c r="CL9" s="65"/>
      <c r="CM9" s="65"/>
      <c r="CN9" s="167"/>
      <c r="CO9" s="167"/>
      <c r="CP9" s="167"/>
      <c r="CQ9" s="65"/>
      <c r="CR9" s="164" t="s">
        <v>19</v>
      </c>
      <c r="CS9" s="168" t="e">
        <f>calculate!CT51</f>
        <v>#VALUE!</v>
      </c>
      <c r="CT9" s="168" t="e">
        <f>calculate!CU51</f>
        <v>#VALUE!</v>
      </c>
      <c r="CU9" s="168" t="e">
        <f>calculate!CV51</f>
        <v>#VALUE!</v>
      </c>
      <c r="CV9" s="168" t="e">
        <f>calculate!CW51</f>
        <v>#VALUE!</v>
      </c>
      <c r="CW9" s="168" t="e">
        <f>calculate!CX51</f>
        <v>#VALUE!</v>
      </c>
      <c r="CX9" s="168" t="e">
        <f>calculate!CY51</f>
        <v>#VALUE!</v>
      </c>
      <c r="CY9" s="168" t="e">
        <f>calculate!CZ51</f>
        <v>#VALUE!</v>
      </c>
      <c r="CZ9" s="168" t="e">
        <f>calculate!DA51</f>
        <v>#VALUE!</v>
      </c>
      <c r="DA9" s="168" t="e">
        <f>calculate!DB51</f>
        <v>#VALUE!</v>
      </c>
      <c r="DB9" s="168" t="e">
        <f>calculate!DC51</f>
        <v>#VALUE!</v>
      </c>
      <c r="DC9" s="168" t="e">
        <f>calculate!DD51</f>
        <v>#VALUE!</v>
      </c>
      <c r="DD9" s="169" t="e">
        <f>calculate!DE51</f>
        <v>#VALUE!</v>
      </c>
      <c r="DE9" s="65"/>
      <c r="DF9" s="65"/>
      <c r="DG9" s="167"/>
      <c r="DH9" s="167"/>
      <c r="DI9" s="167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</row>
    <row r="10" spans="1:126">
      <c r="A10" s="164" t="s">
        <v>20</v>
      </c>
      <c r="B10" s="168" t="e">
        <f>calculate!C60</f>
        <v>#VALUE!</v>
      </c>
      <c r="C10" s="168" t="e">
        <f>calculate!D60</f>
        <v>#VALUE!</v>
      </c>
      <c r="D10" s="168" t="e">
        <f>calculate!E60</f>
        <v>#VALUE!</v>
      </c>
      <c r="E10" s="168" t="e">
        <f>calculate!F60</f>
        <v>#VALUE!</v>
      </c>
      <c r="F10" s="168" t="e">
        <f>calculate!G60</f>
        <v>#VALUE!</v>
      </c>
      <c r="G10" s="168" t="e">
        <f>calculate!H60</f>
        <v>#VALUE!</v>
      </c>
      <c r="H10" s="168" t="e">
        <f>calculate!I60</f>
        <v>#VALUE!</v>
      </c>
      <c r="I10" s="168" t="e">
        <f>calculate!J60</f>
        <v>#VALUE!</v>
      </c>
      <c r="J10" s="168" t="e">
        <f>calculate!K60</f>
        <v>#VALUE!</v>
      </c>
      <c r="K10" s="168" t="e">
        <f>calculate!L60</f>
        <v>#VALUE!</v>
      </c>
      <c r="L10" s="168" t="e">
        <f>calculate!M60</f>
        <v>#VALUE!</v>
      </c>
      <c r="M10" s="169" t="e">
        <f>calculate!N60</f>
        <v>#VALUE!</v>
      </c>
      <c r="N10" s="65"/>
      <c r="O10" s="65"/>
      <c r="P10" s="167"/>
      <c r="Q10" s="167"/>
      <c r="R10" s="167"/>
      <c r="S10" s="65"/>
      <c r="T10" s="164" t="s">
        <v>20</v>
      </c>
      <c r="U10" s="168" t="e">
        <f>calculate!V60</f>
        <v>#VALUE!</v>
      </c>
      <c r="V10" s="168" t="e">
        <f>calculate!W60</f>
        <v>#VALUE!</v>
      </c>
      <c r="W10" s="168" t="e">
        <f>calculate!X60</f>
        <v>#VALUE!</v>
      </c>
      <c r="X10" s="168" t="e">
        <f>calculate!Y60</f>
        <v>#VALUE!</v>
      </c>
      <c r="Y10" s="168" t="e">
        <f>calculate!Z60</f>
        <v>#VALUE!</v>
      </c>
      <c r="Z10" s="168" t="e">
        <f>calculate!AA60</f>
        <v>#VALUE!</v>
      </c>
      <c r="AA10" s="168" t="e">
        <f>calculate!AB60</f>
        <v>#VALUE!</v>
      </c>
      <c r="AB10" s="168" t="e">
        <f>calculate!AC60</f>
        <v>#VALUE!</v>
      </c>
      <c r="AC10" s="168" t="e">
        <f>calculate!AD60</f>
        <v>#VALUE!</v>
      </c>
      <c r="AD10" s="168" t="e">
        <f>calculate!AE60</f>
        <v>#VALUE!</v>
      </c>
      <c r="AE10" s="168" t="e">
        <f>calculate!AF60</f>
        <v>#VALUE!</v>
      </c>
      <c r="AF10" s="169" t="e">
        <f>calculate!AG60</f>
        <v>#VALUE!</v>
      </c>
      <c r="AG10" s="65"/>
      <c r="AH10" s="65"/>
      <c r="AI10" s="167"/>
      <c r="AJ10" s="167"/>
      <c r="AK10" s="167"/>
      <c r="AL10" s="65"/>
      <c r="AM10" s="164" t="s">
        <v>20</v>
      </c>
      <c r="AN10" s="168" t="e">
        <f>calculate!AO60</f>
        <v>#VALUE!</v>
      </c>
      <c r="AO10" s="168" t="e">
        <f>calculate!AP60</f>
        <v>#VALUE!</v>
      </c>
      <c r="AP10" s="168" t="e">
        <f>calculate!AQ60</f>
        <v>#VALUE!</v>
      </c>
      <c r="AQ10" s="168" t="e">
        <f>calculate!AR60</f>
        <v>#VALUE!</v>
      </c>
      <c r="AR10" s="168" t="e">
        <f>calculate!AS60</f>
        <v>#VALUE!</v>
      </c>
      <c r="AS10" s="168" t="e">
        <f>calculate!AT60</f>
        <v>#VALUE!</v>
      </c>
      <c r="AT10" s="168" t="e">
        <f>calculate!AU60</f>
        <v>#VALUE!</v>
      </c>
      <c r="AU10" s="168" t="e">
        <f>calculate!AV60</f>
        <v>#VALUE!</v>
      </c>
      <c r="AV10" s="168" t="e">
        <f>calculate!AW60</f>
        <v>#VALUE!</v>
      </c>
      <c r="AW10" s="168" t="e">
        <f>calculate!AX60</f>
        <v>#VALUE!</v>
      </c>
      <c r="AX10" s="168" t="e">
        <f>calculate!AY60</f>
        <v>#VALUE!</v>
      </c>
      <c r="AY10" s="169" t="e">
        <f>calculate!AZ60</f>
        <v>#VALUE!</v>
      </c>
      <c r="AZ10" s="65"/>
      <c r="BA10" s="65"/>
      <c r="BB10" s="167"/>
      <c r="BC10" s="167"/>
      <c r="BD10" s="167"/>
      <c r="BE10" s="65"/>
      <c r="BF10" s="164" t="s">
        <v>20</v>
      </c>
      <c r="BG10" s="168" t="e">
        <f>calculate!BH60</f>
        <v>#VALUE!</v>
      </c>
      <c r="BH10" s="168" t="e">
        <f>calculate!BI60</f>
        <v>#VALUE!</v>
      </c>
      <c r="BI10" s="168" t="e">
        <f>calculate!BJ60</f>
        <v>#VALUE!</v>
      </c>
      <c r="BJ10" s="168" t="e">
        <f>calculate!BK60</f>
        <v>#VALUE!</v>
      </c>
      <c r="BK10" s="168" t="e">
        <f>calculate!BL60</f>
        <v>#VALUE!</v>
      </c>
      <c r="BL10" s="168" t="e">
        <f>calculate!BM60</f>
        <v>#VALUE!</v>
      </c>
      <c r="BM10" s="168" t="e">
        <f>calculate!BN60</f>
        <v>#VALUE!</v>
      </c>
      <c r="BN10" s="168" t="e">
        <f>calculate!BO60</f>
        <v>#VALUE!</v>
      </c>
      <c r="BO10" s="168" t="e">
        <f>calculate!BP60</f>
        <v>#VALUE!</v>
      </c>
      <c r="BP10" s="168" t="e">
        <f>calculate!BQ60</f>
        <v>#VALUE!</v>
      </c>
      <c r="BQ10" s="168" t="e">
        <f>calculate!BR60</f>
        <v>#VALUE!</v>
      </c>
      <c r="BR10" s="169" t="e">
        <f>calculate!BS60</f>
        <v>#VALUE!</v>
      </c>
      <c r="BS10" s="65"/>
      <c r="BT10" s="65"/>
      <c r="BU10" s="167"/>
      <c r="BV10" s="167"/>
      <c r="BW10" s="167"/>
      <c r="BX10" s="65"/>
      <c r="BY10" s="164" t="s">
        <v>20</v>
      </c>
      <c r="BZ10" s="168" t="e">
        <f>calculate!CA60</f>
        <v>#VALUE!</v>
      </c>
      <c r="CA10" s="168" t="e">
        <f>calculate!CB60</f>
        <v>#VALUE!</v>
      </c>
      <c r="CB10" s="168" t="e">
        <f>calculate!CC60</f>
        <v>#VALUE!</v>
      </c>
      <c r="CC10" s="168" t="e">
        <f>calculate!CD60</f>
        <v>#VALUE!</v>
      </c>
      <c r="CD10" s="168" t="e">
        <f>calculate!CE60</f>
        <v>#VALUE!</v>
      </c>
      <c r="CE10" s="168" t="e">
        <f>calculate!CF60</f>
        <v>#VALUE!</v>
      </c>
      <c r="CF10" s="168" t="e">
        <f>calculate!CG60</f>
        <v>#VALUE!</v>
      </c>
      <c r="CG10" s="168" t="e">
        <f>calculate!CH60</f>
        <v>#VALUE!</v>
      </c>
      <c r="CH10" s="168" t="e">
        <f>calculate!CI60</f>
        <v>#VALUE!</v>
      </c>
      <c r="CI10" s="168" t="e">
        <f>calculate!CJ60</f>
        <v>#VALUE!</v>
      </c>
      <c r="CJ10" s="168" t="e">
        <f>calculate!CK60</f>
        <v>#VALUE!</v>
      </c>
      <c r="CK10" s="169" t="e">
        <f>calculate!CL60</f>
        <v>#VALUE!</v>
      </c>
      <c r="CL10" s="65"/>
      <c r="CM10" s="65"/>
      <c r="CN10" s="167"/>
      <c r="CO10" s="167"/>
      <c r="CP10" s="167"/>
      <c r="CQ10" s="65"/>
      <c r="CR10" s="164" t="s">
        <v>20</v>
      </c>
      <c r="CS10" s="168" t="e">
        <f>calculate!CT60</f>
        <v>#VALUE!</v>
      </c>
      <c r="CT10" s="168" t="e">
        <f>calculate!CU60</f>
        <v>#VALUE!</v>
      </c>
      <c r="CU10" s="168" t="e">
        <f>calculate!CV60</f>
        <v>#VALUE!</v>
      </c>
      <c r="CV10" s="168" t="e">
        <f>calculate!CW60</f>
        <v>#VALUE!</v>
      </c>
      <c r="CW10" s="168" t="e">
        <f>calculate!CX60</f>
        <v>#VALUE!</v>
      </c>
      <c r="CX10" s="168" t="e">
        <f>calculate!CY60</f>
        <v>#VALUE!</v>
      </c>
      <c r="CY10" s="168" t="e">
        <f>calculate!CZ60</f>
        <v>#VALUE!</v>
      </c>
      <c r="CZ10" s="168" t="e">
        <f>calculate!DA60</f>
        <v>#VALUE!</v>
      </c>
      <c r="DA10" s="168" t="e">
        <f>calculate!DB60</f>
        <v>#VALUE!</v>
      </c>
      <c r="DB10" s="168" t="e">
        <f>calculate!DC60</f>
        <v>#VALUE!</v>
      </c>
      <c r="DC10" s="168" t="e">
        <f>calculate!DD60</f>
        <v>#VALUE!</v>
      </c>
      <c r="DD10" s="169" t="e">
        <f>calculate!DE60</f>
        <v>#VALUE!</v>
      </c>
      <c r="DE10" s="65"/>
      <c r="DF10" s="65"/>
      <c r="DG10" s="167"/>
      <c r="DH10" s="167"/>
      <c r="DI10" s="167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</row>
    <row r="11" spans="1:126" ht="15" thickBot="1">
      <c r="A11" s="164" t="s">
        <v>21</v>
      </c>
      <c r="B11" s="170" t="e">
        <f>calculate!C69</f>
        <v>#VALUE!</v>
      </c>
      <c r="C11" s="170" t="e">
        <f>calculate!D69</f>
        <v>#VALUE!</v>
      </c>
      <c r="D11" s="170" t="e">
        <f>calculate!E69</f>
        <v>#VALUE!</v>
      </c>
      <c r="E11" s="170" t="e">
        <f>calculate!F69</f>
        <v>#VALUE!</v>
      </c>
      <c r="F11" s="170" t="e">
        <f>calculate!G69</f>
        <v>#VALUE!</v>
      </c>
      <c r="G11" s="171" t="e">
        <f>calculate!H69</f>
        <v>#VALUE!</v>
      </c>
      <c r="H11" s="171" t="e">
        <f>calculate!I69</f>
        <v>#VALUE!</v>
      </c>
      <c r="I11" s="171" t="e">
        <f>calculate!J69</f>
        <v>#VALUE!</v>
      </c>
      <c r="J11" s="171" t="e">
        <f>calculate!K69</f>
        <v>#VALUE!</v>
      </c>
      <c r="K11" s="171" t="e">
        <f>calculate!L69</f>
        <v>#VALUE!</v>
      </c>
      <c r="L11" s="171" t="e">
        <f>calculate!M69</f>
        <v>#VALUE!</v>
      </c>
      <c r="M11" s="172" t="e">
        <f>calculate!N69</f>
        <v>#VALUE!</v>
      </c>
      <c r="N11" s="65"/>
      <c r="O11" s="65"/>
      <c r="P11" s="167"/>
      <c r="Q11" s="167"/>
      <c r="R11" s="167"/>
      <c r="S11" s="65"/>
      <c r="T11" s="164" t="s">
        <v>21</v>
      </c>
      <c r="U11" s="170" t="e">
        <f>calculate!V69</f>
        <v>#VALUE!</v>
      </c>
      <c r="V11" s="170" t="e">
        <f>calculate!W69</f>
        <v>#VALUE!</v>
      </c>
      <c r="W11" s="170" t="e">
        <f>calculate!X69</f>
        <v>#VALUE!</v>
      </c>
      <c r="X11" s="170" t="e">
        <f>calculate!Y69</f>
        <v>#VALUE!</v>
      </c>
      <c r="Y11" s="170" t="e">
        <f>calculate!Z69</f>
        <v>#VALUE!</v>
      </c>
      <c r="Z11" s="171" t="e">
        <f>calculate!AA69</f>
        <v>#VALUE!</v>
      </c>
      <c r="AA11" s="171" t="e">
        <f>calculate!AB69</f>
        <v>#VALUE!</v>
      </c>
      <c r="AB11" s="171" t="e">
        <f>calculate!AC69</f>
        <v>#VALUE!</v>
      </c>
      <c r="AC11" s="171" t="e">
        <f>calculate!AD69</f>
        <v>#VALUE!</v>
      </c>
      <c r="AD11" s="171" t="e">
        <f>calculate!AE69</f>
        <v>#VALUE!</v>
      </c>
      <c r="AE11" s="171" t="e">
        <f>calculate!AF69</f>
        <v>#VALUE!</v>
      </c>
      <c r="AF11" s="172" t="e">
        <f>calculate!AG69</f>
        <v>#VALUE!</v>
      </c>
      <c r="AG11" s="65"/>
      <c r="AH11" s="65"/>
      <c r="AI11" s="167"/>
      <c r="AJ11" s="167"/>
      <c r="AK11" s="167"/>
      <c r="AL11" s="65"/>
      <c r="AM11" s="164" t="s">
        <v>21</v>
      </c>
      <c r="AN11" s="170" t="e">
        <f>calculate!AO69</f>
        <v>#VALUE!</v>
      </c>
      <c r="AO11" s="170" t="e">
        <f>calculate!AP69</f>
        <v>#VALUE!</v>
      </c>
      <c r="AP11" s="170" t="e">
        <f>calculate!AQ69</f>
        <v>#VALUE!</v>
      </c>
      <c r="AQ11" s="170" t="e">
        <f>calculate!AR69</f>
        <v>#VALUE!</v>
      </c>
      <c r="AR11" s="170" t="e">
        <f>calculate!AS69</f>
        <v>#VALUE!</v>
      </c>
      <c r="AS11" s="171" t="e">
        <f>calculate!AT69</f>
        <v>#VALUE!</v>
      </c>
      <c r="AT11" s="171" t="e">
        <f>calculate!AU69</f>
        <v>#VALUE!</v>
      </c>
      <c r="AU11" s="171" t="e">
        <f>calculate!AV69</f>
        <v>#VALUE!</v>
      </c>
      <c r="AV11" s="171" t="e">
        <f>calculate!AW69</f>
        <v>#VALUE!</v>
      </c>
      <c r="AW11" s="171" t="e">
        <f>calculate!AX69</f>
        <v>#VALUE!</v>
      </c>
      <c r="AX11" s="171" t="e">
        <f>calculate!AY69</f>
        <v>#VALUE!</v>
      </c>
      <c r="AY11" s="172" t="e">
        <f>calculate!AZ69</f>
        <v>#VALUE!</v>
      </c>
      <c r="AZ11" s="65"/>
      <c r="BA11" s="65"/>
      <c r="BB11" s="167"/>
      <c r="BC11" s="167"/>
      <c r="BD11" s="167"/>
      <c r="BE11" s="65"/>
      <c r="BF11" s="164" t="s">
        <v>21</v>
      </c>
      <c r="BG11" s="170" t="e">
        <f>calculate!BH69</f>
        <v>#VALUE!</v>
      </c>
      <c r="BH11" s="170" t="e">
        <f>calculate!BI69</f>
        <v>#VALUE!</v>
      </c>
      <c r="BI11" s="170" t="e">
        <f>calculate!BJ69</f>
        <v>#VALUE!</v>
      </c>
      <c r="BJ11" s="170" t="e">
        <f>calculate!BK69</f>
        <v>#VALUE!</v>
      </c>
      <c r="BK11" s="170" t="e">
        <f>calculate!BL69</f>
        <v>#VALUE!</v>
      </c>
      <c r="BL11" s="171" t="e">
        <f>calculate!BM69</f>
        <v>#VALUE!</v>
      </c>
      <c r="BM11" s="171" t="e">
        <f>calculate!BN69</f>
        <v>#VALUE!</v>
      </c>
      <c r="BN11" s="171" t="e">
        <f>calculate!BO69</f>
        <v>#VALUE!</v>
      </c>
      <c r="BO11" s="171" t="e">
        <f>calculate!BP69</f>
        <v>#VALUE!</v>
      </c>
      <c r="BP11" s="171" t="e">
        <f>calculate!BQ69</f>
        <v>#VALUE!</v>
      </c>
      <c r="BQ11" s="171" t="e">
        <f>calculate!BR69</f>
        <v>#VALUE!</v>
      </c>
      <c r="BR11" s="172" t="e">
        <f>calculate!BS69</f>
        <v>#VALUE!</v>
      </c>
      <c r="BS11" s="65"/>
      <c r="BT11" s="65"/>
      <c r="BU11" s="167"/>
      <c r="BV11" s="167"/>
      <c r="BW11" s="167"/>
      <c r="BX11" s="65"/>
      <c r="BY11" s="164" t="s">
        <v>21</v>
      </c>
      <c r="BZ11" s="170" t="e">
        <f>calculate!CA69</f>
        <v>#VALUE!</v>
      </c>
      <c r="CA11" s="170" t="e">
        <f>calculate!CB69</f>
        <v>#VALUE!</v>
      </c>
      <c r="CB11" s="170" t="e">
        <f>calculate!CC69</f>
        <v>#VALUE!</v>
      </c>
      <c r="CC11" s="170" t="e">
        <f>calculate!CD69</f>
        <v>#VALUE!</v>
      </c>
      <c r="CD11" s="170" t="e">
        <f>calculate!CE69</f>
        <v>#VALUE!</v>
      </c>
      <c r="CE11" s="171" t="e">
        <f>calculate!CF69</f>
        <v>#VALUE!</v>
      </c>
      <c r="CF11" s="171" t="e">
        <f>calculate!CG69</f>
        <v>#VALUE!</v>
      </c>
      <c r="CG11" s="171" t="e">
        <f>calculate!CH69</f>
        <v>#VALUE!</v>
      </c>
      <c r="CH11" s="171" t="e">
        <f>calculate!CI69</f>
        <v>#VALUE!</v>
      </c>
      <c r="CI11" s="171" t="e">
        <f>calculate!CJ69</f>
        <v>#VALUE!</v>
      </c>
      <c r="CJ11" s="171" t="e">
        <f>calculate!CK69</f>
        <v>#VALUE!</v>
      </c>
      <c r="CK11" s="172" t="e">
        <f>calculate!CL69</f>
        <v>#VALUE!</v>
      </c>
      <c r="CL11" s="65"/>
      <c r="CM11" s="65"/>
      <c r="CN11" s="167"/>
      <c r="CO11" s="167"/>
      <c r="CP11" s="167"/>
      <c r="CQ11" s="65"/>
      <c r="CR11" s="164" t="s">
        <v>21</v>
      </c>
      <c r="CS11" s="170" t="e">
        <f>calculate!CT69</f>
        <v>#VALUE!</v>
      </c>
      <c r="CT11" s="170" t="e">
        <f>calculate!CU69</f>
        <v>#VALUE!</v>
      </c>
      <c r="CU11" s="170" t="e">
        <f>calculate!CV69</f>
        <v>#VALUE!</v>
      </c>
      <c r="CV11" s="170" t="e">
        <f>calculate!CW69</f>
        <v>#VALUE!</v>
      </c>
      <c r="CW11" s="170" t="e">
        <f>calculate!CX69</f>
        <v>#VALUE!</v>
      </c>
      <c r="CX11" s="171" t="e">
        <f>calculate!CY69</f>
        <v>#VALUE!</v>
      </c>
      <c r="CY11" s="171" t="e">
        <f>calculate!CZ69</f>
        <v>#VALUE!</v>
      </c>
      <c r="CZ11" s="171" t="e">
        <f>calculate!DA69</f>
        <v>#VALUE!</v>
      </c>
      <c r="DA11" s="171" t="e">
        <f>calculate!DB69</f>
        <v>#VALUE!</v>
      </c>
      <c r="DB11" s="171" t="e">
        <f>calculate!DC69</f>
        <v>#VALUE!</v>
      </c>
      <c r="DC11" s="171" t="e">
        <f>calculate!DD69</f>
        <v>#VALUE!</v>
      </c>
      <c r="DD11" s="172" t="e">
        <f>calculate!DE69</f>
        <v>#VALUE!</v>
      </c>
      <c r="DE11" s="65"/>
      <c r="DF11" s="65"/>
      <c r="DG11" s="167"/>
      <c r="DH11" s="167"/>
      <c r="DI11" s="167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</row>
    <row r="12" spans="1:126" ht="15" thickTop="1">
      <c r="A12" s="65"/>
      <c r="B12" s="173"/>
      <c r="C12" s="173"/>
      <c r="D12" s="173"/>
      <c r="E12" s="173"/>
      <c r="F12" s="173"/>
      <c r="G12" s="173"/>
      <c r="H12" s="173"/>
      <c r="I12" s="173"/>
      <c r="J12" s="65"/>
      <c r="K12" s="65"/>
      <c r="L12" s="65"/>
      <c r="M12" s="65"/>
      <c r="N12" s="65"/>
      <c r="O12" s="65"/>
      <c r="P12" s="167"/>
      <c r="Q12" s="167"/>
      <c r="R12" s="167"/>
      <c r="S12" s="65"/>
      <c r="T12" s="65"/>
      <c r="U12" s="173"/>
      <c r="V12" s="173"/>
      <c r="W12" s="173"/>
      <c r="X12" s="173"/>
      <c r="Y12" s="173"/>
      <c r="Z12" s="173"/>
      <c r="AA12" s="173"/>
      <c r="AB12" s="173"/>
      <c r="AC12" s="65"/>
      <c r="AD12" s="65"/>
      <c r="AE12" s="65"/>
      <c r="AF12" s="65"/>
      <c r="AG12" s="65"/>
      <c r="AH12" s="65"/>
      <c r="AI12" s="167"/>
      <c r="AJ12" s="167"/>
      <c r="AK12" s="167"/>
      <c r="AL12" s="65"/>
      <c r="AM12" s="65"/>
      <c r="AN12" s="173"/>
      <c r="AO12" s="173"/>
      <c r="AP12" s="173"/>
      <c r="AQ12" s="173"/>
      <c r="AR12" s="173"/>
      <c r="AS12" s="173"/>
      <c r="AT12" s="173"/>
      <c r="AU12" s="173"/>
      <c r="AV12" s="65"/>
      <c r="AW12" s="65"/>
      <c r="AX12" s="65"/>
      <c r="AY12" s="65"/>
      <c r="AZ12" s="65"/>
      <c r="BA12" s="65"/>
      <c r="BB12" s="167"/>
      <c r="BC12" s="167"/>
      <c r="BD12" s="167"/>
      <c r="BE12" s="65"/>
      <c r="BF12" s="65"/>
      <c r="BG12" s="173"/>
      <c r="BH12" s="173"/>
      <c r="BI12" s="173"/>
      <c r="BJ12" s="173"/>
      <c r="BK12" s="173"/>
      <c r="BL12" s="173"/>
      <c r="BM12" s="173"/>
      <c r="BN12" s="173"/>
      <c r="BO12" s="65"/>
      <c r="BP12" s="65"/>
      <c r="BQ12" s="65"/>
      <c r="BR12" s="65"/>
      <c r="BS12" s="65"/>
      <c r="BT12" s="65"/>
      <c r="BU12" s="167"/>
      <c r="BV12" s="167"/>
      <c r="BW12" s="167"/>
      <c r="BX12" s="65"/>
      <c r="BY12" s="65"/>
      <c r="BZ12" s="173"/>
      <c r="CA12" s="173"/>
      <c r="CB12" s="173"/>
      <c r="CC12" s="173"/>
      <c r="CD12" s="173"/>
      <c r="CE12" s="173"/>
      <c r="CF12" s="173"/>
      <c r="CG12" s="173"/>
      <c r="CH12" s="65"/>
      <c r="CI12" s="65"/>
      <c r="CJ12" s="65"/>
      <c r="CK12" s="65"/>
      <c r="CL12" s="65"/>
      <c r="CM12" s="65"/>
      <c r="CN12" s="167"/>
      <c r="CO12" s="167"/>
      <c r="CP12" s="167"/>
      <c r="CQ12" s="65"/>
      <c r="CR12" s="65"/>
      <c r="CS12" s="173"/>
      <c r="CT12" s="173"/>
      <c r="CU12" s="173"/>
      <c r="CV12" s="173"/>
      <c r="CW12" s="173"/>
      <c r="CX12" s="173"/>
      <c r="CY12" s="173"/>
      <c r="CZ12" s="173"/>
      <c r="DA12" s="65"/>
      <c r="DB12" s="65"/>
      <c r="DC12" s="65"/>
      <c r="DD12" s="65"/>
      <c r="DE12" s="65"/>
      <c r="DF12" s="65"/>
      <c r="DG12" s="167"/>
      <c r="DH12" s="167"/>
      <c r="DI12" s="167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</row>
    <row r="13" spans="1:126" ht="15" thickBot="1">
      <c r="A13" s="174" t="s">
        <v>232</v>
      </c>
      <c r="B13" s="175">
        <v>1</v>
      </c>
      <c r="C13" s="175">
        <v>2</v>
      </c>
      <c r="D13" s="175">
        <v>3</v>
      </c>
      <c r="E13" s="175">
        <v>4</v>
      </c>
      <c r="F13" s="175">
        <v>5</v>
      </c>
      <c r="G13" s="175">
        <v>6</v>
      </c>
      <c r="H13" s="175">
        <v>7</v>
      </c>
      <c r="I13" s="175">
        <v>8</v>
      </c>
      <c r="J13" s="79">
        <v>9</v>
      </c>
      <c r="K13" s="79">
        <v>10</v>
      </c>
      <c r="L13" s="79">
        <v>11</v>
      </c>
      <c r="M13" s="79">
        <v>12</v>
      </c>
      <c r="N13" s="65"/>
      <c r="O13" s="65"/>
      <c r="P13" s="167"/>
      <c r="Q13" s="167"/>
      <c r="R13" s="167"/>
      <c r="S13" s="65"/>
      <c r="T13" s="174" t="s">
        <v>232</v>
      </c>
      <c r="U13" s="175">
        <v>1</v>
      </c>
      <c r="V13" s="175">
        <v>2</v>
      </c>
      <c r="W13" s="175">
        <v>3</v>
      </c>
      <c r="X13" s="175">
        <v>4</v>
      </c>
      <c r="Y13" s="175">
        <v>5</v>
      </c>
      <c r="Z13" s="175">
        <v>6</v>
      </c>
      <c r="AA13" s="175">
        <v>7</v>
      </c>
      <c r="AB13" s="175">
        <v>8</v>
      </c>
      <c r="AC13" s="79">
        <v>9</v>
      </c>
      <c r="AD13" s="79">
        <v>10</v>
      </c>
      <c r="AE13" s="79">
        <v>11</v>
      </c>
      <c r="AF13" s="79">
        <v>12</v>
      </c>
      <c r="AG13" s="65"/>
      <c r="AH13" s="65"/>
      <c r="AI13" s="167"/>
      <c r="AJ13" s="167"/>
      <c r="AK13" s="167"/>
      <c r="AL13" s="65"/>
      <c r="AM13" s="174" t="s">
        <v>232</v>
      </c>
      <c r="AN13" s="175">
        <v>1</v>
      </c>
      <c r="AO13" s="175">
        <v>2</v>
      </c>
      <c r="AP13" s="175">
        <v>3</v>
      </c>
      <c r="AQ13" s="175">
        <v>4</v>
      </c>
      <c r="AR13" s="175">
        <v>5</v>
      </c>
      <c r="AS13" s="175">
        <v>6</v>
      </c>
      <c r="AT13" s="175">
        <v>7</v>
      </c>
      <c r="AU13" s="175">
        <v>8</v>
      </c>
      <c r="AV13" s="79">
        <v>9</v>
      </c>
      <c r="AW13" s="79">
        <v>10</v>
      </c>
      <c r="AX13" s="79">
        <v>11</v>
      </c>
      <c r="AY13" s="79">
        <v>12</v>
      </c>
      <c r="AZ13" s="65"/>
      <c r="BA13" s="65"/>
      <c r="BB13" s="167"/>
      <c r="BC13" s="167"/>
      <c r="BD13" s="167"/>
      <c r="BE13" s="65"/>
      <c r="BF13" s="174" t="s">
        <v>232</v>
      </c>
      <c r="BG13" s="175">
        <v>1</v>
      </c>
      <c r="BH13" s="175">
        <v>2</v>
      </c>
      <c r="BI13" s="175">
        <v>3</v>
      </c>
      <c r="BJ13" s="175">
        <v>4</v>
      </c>
      <c r="BK13" s="175">
        <v>5</v>
      </c>
      <c r="BL13" s="175">
        <v>6</v>
      </c>
      <c r="BM13" s="175">
        <v>7</v>
      </c>
      <c r="BN13" s="175">
        <v>8</v>
      </c>
      <c r="BO13" s="79">
        <v>9</v>
      </c>
      <c r="BP13" s="79">
        <v>10</v>
      </c>
      <c r="BQ13" s="79">
        <v>11</v>
      </c>
      <c r="BR13" s="79">
        <v>12</v>
      </c>
      <c r="BS13" s="65"/>
      <c r="BT13" s="65"/>
      <c r="BU13" s="167"/>
      <c r="BV13" s="167"/>
      <c r="BW13" s="167"/>
      <c r="BX13" s="65"/>
      <c r="BY13" s="174" t="s">
        <v>232</v>
      </c>
      <c r="BZ13" s="175">
        <v>1</v>
      </c>
      <c r="CA13" s="175">
        <v>2</v>
      </c>
      <c r="CB13" s="175">
        <v>3</v>
      </c>
      <c r="CC13" s="175">
        <v>4</v>
      </c>
      <c r="CD13" s="175">
        <v>5</v>
      </c>
      <c r="CE13" s="175">
        <v>6</v>
      </c>
      <c r="CF13" s="175">
        <v>7</v>
      </c>
      <c r="CG13" s="175">
        <v>8</v>
      </c>
      <c r="CH13" s="79">
        <v>9</v>
      </c>
      <c r="CI13" s="79">
        <v>10</v>
      </c>
      <c r="CJ13" s="79">
        <v>11</v>
      </c>
      <c r="CK13" s="79">
        <v>12</v>
      </c>
      <c r="CL13" s="65"/>
      <c r="CM13" s="65"/>
      <c r="CN13" s="167"/>
      <c r="CO13" s="167"/>
      <c r="CP13" s="167"/>
      <c r="CQ13" s="65"/>
      <c r="CR13" s="174" t="s">
        <v>232</v>
      </c>
      <c r="CS13" s="175">
        <v>1</v>
      </c>
      <c r="CT13" s="175">
        <v>2</v>
      </c>
      <c r="CU13" s="175">
        <v>3</v>
      </c>
      <c r="CV13" s="175">
        <v>4</v>
      </c>
      <c r="CW13" s="175">
        <v>5</v>
      </c>
      <c r="CX13" s="175">
        <v>6</v>
      </c>
      <c r="CY13" s="175">
        <v>7</v>
      </c>
      <c r="CZ13" s="175">
        <v>8</v>
      </c>
      <c r="DA13" s="79">
        <v>9</v>
      </c>
      <c r="DB13" s="79">
        <v>10</v>
      </c>
      <c r="DC13" s="79">
        <v>11</v>
      </c>
      <c r="DD13" s="79">
        <v>12</v>
      </c>
      <c r="DE13" s="65"/>
      <c r="DF13" s="65"/>
      <c r="DG13" s="167"/>
      <c r="DH13" s="167"/>
      <c r="DI13" s="167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</row>
    <row r="14" spans="1:126" ht="15" thickTop="1">
      <c r="A14" s="135" t="s">
        <v>6</v>
      </c>
      <c r="B14" s="176" t="e">
        <f>calculate!C7</f>
        <v>#VALUE!</v>
      </c>
      <c r="C14" s="177" t="e">
        <f>calculate!D7</f>
        <v>#VALUE!</v>
      </c>
      <c r="D14" s="177" t="e">
        <f>calculate!E7</f>
        <v>#VALUE!</v>
      </c>
      <c r="E14" s="177" t="e">
        <f>calculate!F7</f>
        <v>#VALUE!</v>
      </c>
      <c r="F14" s="177" t="e">
        <f>calculate!G7</f>
        <v>#VALUE!</v>
      </c>
      <c r="G14" s="177" t="e">
        <f>calculate!H7</f>
        <v>#VALUE!</v>
      </c>
      <c r="H14" s="177" t="e">
        <f>calculate!I7</f>
        <v>#VALUE!</v>
      </c>
      <c r="I14" s="177" t="e">
        <f>calculate!J7</f>
        <v>#VALUE!</v>
      </c>
      <c r="J14" s="177" t="e">
        <f>calculate!K7</f>
        <v>#VALUE!</v>
      </c>
      <c r="K14" s="177" t="e">
        <f>calculate!L7</f>
        <v>#VALUE!</v>
      </c>
      <c r="L14" s="177" t="e">
        <f>calculate!M7</f>
        <v>#VALUE!</v>
      </c>
      <c r="M14" s="178" t="e">
        <f>calculate!N7</f>
        <v>#VALUE!</v>
      </c>
      <c r="N14" s="65"/>
      <c r="O14" s="65"/>
      <c r="P14" s="167"/>
      <c r="Q14" s="167"/>
      <c r="R14" s="167"/>
      <c r="S14" s="65"/>
      <c r="T14" s="135" t="s">
        <v>6</v>
      </c>
      <c r="U14" s="176" t="e">
        <f>calculate!V7</f>
        <v>#VALUE!</v>
      </c>
      <c r="V14" s="177" t="e">
        <f>calculate!W7</f>
        <v>#VALUE!</v>
      </c>
      <c r="W14" s="177" t="e">
        <f>calculate!X7</f>
        <v>#VALUE!</v>
      </c>
      <c r="X14" s="177" t="e">
        <f>calculate!Y7</f>
        <v>#VALUE!</v>
      </c>
      <c r="Y14" s="177" t="e">
        <f>calculate!Z7</f>
        <v>#VALUE!</v>
      </c>
      <c r="Z14" s="177" t="e">
        <f>calculate!AA7</f>
        <v>#VALUE!</v>
      </c>
      <c r="AA14" s="177" t="e">
        <f>calculate!AB7</f>
        <v>#VALUE!</v>
      </c>
      <c r="AB14" s="177" t="e">
        <f>calculate!AC7</f>
        <v>#VALUE!</v>
      </c>
      <c r="AC14" s="177" t="e">
        <f>calculate!AD7</f>
        <v>#VALUE!</v>
      </c>
      <c r="AD14" s="177" t="e">
        <f>calculate!AE7</f>
        <v>#VALUE!</v>
      </c>
      <c r="AE14" s="177" t="e">
        <f>calculate!AF7</f>
        <v>#VALUE!</v>
      </c>
      <c r="AF14" s="178" t="e">
        <f>calculate!AG7</f>
        <v>#VALUE!</v>
      </c>
      <c r="AG14" s="65"/>
      <c r="AH14" s="65"/>
      <c r="AI14" s="167"/>
      <c r="AJ14" s="167"/>
      <c r="AK14" s="167"/>
      <c r="AL14" s="65"/>
      <c r="AM14" s="135" t="s">
        <v>6</v>
      </c>
      <c r="AN14" s="176" t="e">
        <f>calculate!AO7</f>
        <v>#VALUE!</v>
      </c>
      <c r="AO14" s="177" t="e">
        <f>calculate!AP7</f>
        <v>#VALUE!</v>
      </c>
      <c r="AP14" s="177" t="e">
        <f>calculate!AQ7</f>
        <v>#VALUE!</v>
      </c>
      <c r="AQ14" s="177" t="e">
        <f>calculate!AR7</f>
        <v>#VALUE!</v>
      </c>
      <c r="AR14" s="177" t="e">
        <f>calculate!AS7</f>
        <v>#VALUE!</v>
      </c>
      <c r="AS14" s="177" t="e">
        <f>calculate!AT7</f>
        <v>#VALUE!</v>
      </c>
      <c r="AT14" s="177" t="e">
        <f>calculate!AU7</f>
        <v>#VALUE!</v>
      </c>
      <c r="AU14" s="177" t="e">
        <f>calculate!AV7</f>
        <v>#VALUE!</v>
      </c>
      <c r="AV14" s="177" t="e">
        <f>calculate!AW7</f>
        <v>#VALUE!</v>
      </c>
      <c r="AW14" s="177" t="e">
        <f>calculate!AX7</f>
        <v>#VALUE!</v>
      </c>
      <c r="AX14" s="177" t="e">
        <f>calculate!AY7</f>
        <v>#VALUE!</v>
      </c>
      <c r="AY14" s="178" t="e">
        <f>calculate!AZ7</f>
        <v>#VALUE!</v>
      </c>
      <c r="AZ14" s="65"/>
      <c r="BA14" s="65"/>
      <c r="BB14" s="167"/>
      <c r="BC14" s="167"/>
      <c r="BD14" s="167"/>
      <c r="BE14" s="65"/>
      <c r="BF14" s="135" t="s">
        <v>6</v>
      </c>
      <c r="BG14" s="176" t="e">
        <f>calculate!BH7</f>
        <v>#VALUE!</v>
      </c>
      <c r="BH14" s="177" t="e">
        <f>calculate!BI7</f>
        <v>#VALUE!</v>
      </c>
      <c r="BI14" s="177" t="e">
        <f>calculate!BJ7</f>
        <v>#VALUE!</v>
      </c>
      <c r="BJ14" s="177" t="e">
        <f>calculate!BK7</f>
        <v>#VALUE!</v>
      </c>
      <c r="BK14" s="177" t="e">
        <f>calculate!BL7</f>
        <v>#VALUE!</v>
      </c>
      <c r="BL14" s="177" t="e">
        <f>calculate!BM7</f>
        <v>#VALUE!</v>
      </c>
      <c r="BM14" s="177" t="e">
        <f>calculate!BN7</f>
        <v>#VALUE!</v>
      </c>
      <c r="BN14" s="177" t="e">
        <f>calculate!BO7</f>
        <v>#VALUE!</v>
      </c>
      <c r="BO14" s="177" t="e">
        <f>calculate!BP7</f>
        <v>#VALUE!</v>
      </c>
      <c r="BP14" s="177" t="e">
        <f>calculate!BQ7</f>
        <v>#VALUE!</v>
      </c>
      <c r="BQ14" s="177" t="e">
        <f>calculate!BR7</f>
        <v>#VALUE!</v>
      </c>
      <c r="BR14" s="178" t="e">
        <f>calculate!BS7</f>
        <v>#VALUE!</v>
      </c>
      <c r="BS14" s="65"/>
      <c r="BT14" s="65"/>
      <c r="BU14" s="167"/>
      <c r="BV14" s="167"/>
      <c r="BW14" s="167"/>
      <c r="BX14" s="65"/>
      <c r="BY14" s="135" t="s">
        <v>6</v>
      </c>
      <c r="BZ14" s="176" t="e">
        <f>calculate!CA7</f>
        <v>#VALUE!</v>
      </c>
      <c r="CA14" s="177" t="e">
        <f>calculate!CB7</f>
        <v>#VALUE!</v>
      </c>
      <c r="CB14" s="177" t="e">
        <f>calculate!CC7</f>
        <v>#VALUE!</v>
      </c>
      <c r="CC14" s="177" t="e">
        <f>calculate!CD7</f>
        <v>#VALUE!</v>
      </c>
      <c r="CD14" s="177" t="e">
        <f>calculate!CE7</f>
        <v>#VALUE!</v>
      </c>
      <c r="CE14" s="177" t="e">
        <f>calculate!CF7</f>
        <v>#VALUE!</v>
      </c>
      <c r="CF14" s="177" t="e">
        <f>calculate!CG7</f>
        <v>#VALUE!</v>
      </c>
      <c r="CG14" s="177" t="e">
        <f>calculate!CH7</f>
        <v>#VALUE!</v>
      </c>
      <c r="CH14" s="177" t="e">
        <f>calculate!CI7</f>
        <v>#VALUE!</v>
      </c>
      <c r="CI14" s="177" t="e">
        <f>calculate!CJ7</f>
        <v>#VALUE!</v>
      </c>
      <c r="CJ14" s="177" t="e">
        <f>calculate!CK7</f>
        <v>#VALUE!</v>
      </c>
      <c r="CK14" s="178" t="e">
        <f>calculate!CL7</f>
        <v>#VALUE!</v>
      </c>
      <c r="CL14" s="65"/>
      <c r="CM14" s="65"/>
      <c r="CN14" s="167"/>
      <c r="CO14" s="167"/>
      <c r="CP14" s="167"/>
      <c r="CQ14" s="65"/>
      <c r="CR14" s="135" t="s">
        <v>6</v>
      </c>
      <c r="CS14" s="176" t="e">
        <f>calculate!CT7</f>
        <v>#VALUE!</v>
      </c>
      <c r="CT14" s="177" t="e">
        <f>calculate!CU7</f>
        <v>#VALUE!</v>
      </c>
      <c r="CU14" s="177" t="e">
        <f>calculate!CV7</f>
        <v>#VALUE!</v>
      </c>
      <c r="CV14" s="177" t="e">
        <f>calculate!CW7</f>
        <v>#VALUE!</v>
      </c>
      <c r="CW14" s="177" t="e">
        <f>calculate!CX7</f>
        <v>#VALUE!</v>
      </c>
      <c r="CX14" s="177" t="e">
        <f>calculate!CY7</f>
        <v>#VALUE!</v>
      </c>
      <c r="CY14" s="177" t="e">
        <f>calculate!CZ7</f>
        <v>#VALUE!</v>
      </c>
      <c r="CZ14" s="177" t="e">
        <f>calculate!DA7</f>
        <v>#VALUE!</v>
      </c>
      <c r="DA14" s="177" t="e">
        <f>calculate!DB7</f>
        <v>#VALUE!</v>
      </c>
      <c r="DB14" s="177" t="e">
        <f>calculate!DC7</f>
        <v>#VALUE!</v>
      </c>
      <c r="DC14" s="177" t="e">
        <f>calculate!DD7</f>
        <v>#VALUE!</v>
      </c>
      <c r="DD14" s="178" t="e">
        <f>calculate!DE7</f>
        <v>#VALUE!</v>
      </c>
      <c r="DE14" s="65"/>
      <c r="DF14" s="65"/>
      <c r="DG14" s="167"/>
      <c r="DH14" s="167"/>
      <c r="DI14" s="167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</row>
    <row r="15" spans="1:126">
      <c r="A15" s="135" t="s">
        <v>7</v>
      </c>
      <c r="B15" s="179" t="e">
        <f>calculate!C16</f>
        <v>#VALUE!</v>
      </c>
      <c r="C15" s="180" t="e">
        <f>calculate!D16</f>
        <v>#VALUE!</v>
      </c>
      <c r="D15" s="180" t="e">
        <f>calculate!E16</f>
        <v>#VALUE!</v>
      </c>
      <c r="E15" s="180" t="e">
        <f>calculate!F16</f>
        <v>#VALUE!</v>
      </c>
      <c r="F15" s="180" t="e">
        <f>calculate!G16</f>
        <v>#VALUE!</v>
      </c>
      <c r="G15" s="180" t="e">
        <f>calculate!H16</f>
        <v>#VALUE!</v>
      </c>
      <c r="H15" s="180" t="e">
        <f>calculate!I16</f>
        <v>#VALUE!</v>
      </c>
      <c r="I15" s="180" t="e">
        <f>calculate!J16</f>
        <v>#VALUE!</v>
      </c>
      <c r="J15" s="180" t="e">
        <f>calculate!K16</f>
        <v>#VALUE!</v>
      </c>
      <c r="K15" s="180" t="e">
        <f>calculate!L16</f>
        <v>#VALUE!</v>
      </c>
      <c r="L15" s="180" t="e">
        <f>calculate!M16</f>
        <v>#VALUE!</v>
      </c>
      <c r="M15" s="181" t="e">
        <f>calculate!N16</f>
        <v>#VALUE!</v>
      </c>
      <c r="N15" s="65" t="s">
        <v>103</v>
      </c>
      <c r="O15" s="65"/>
      <c r="P15" s="167"/>
      <c r="Q15" s="167"/>
      <c r="R15" s="167"/>
      <c r="S15" s="65"/>
      <c r="T15" s="135" t="s">
        <v>7</v>
      </c>
      <c r="U15" s="179" t="e">
        <f>calculate!V16</f>
        <v>#VALUE!</v>
      </c>
      <c r="V15" s="180" t="e">
        <f>calculate!W16</f>
        <v>#VALUE!</v>
      </c>
      <c r="W15" s="180" t="e">
        <f>calculate!X16</f>
        <v>#VALUE!</v>
      </c>
      <c r="X15" s="180" t="e">
        <f>calculate!Y16</f>
        <v>#VALUE!</v>
      </c>
      <c r="Y15" s="180" t="e">
        <f>calculate!Z16</f>
        <v>#VALUE!</v>
      </c>
      <c r="Z15" s="180" t="e">
        <f>calculate!AA16</f>
        <v>#VALUE!</v>
      </c>
      <c r="AA15" s="180" t="e">
        <f>calculate!AB16</f>
        <v>#VALUE!</v>
      </c>
      <c r="AB15" s="180" t="e">
        <f>calculate!AC16</f>
        <v>#VALUE!</v>
      </c>
      <c r="AC15" s="180" t="e">
        <f>calculate!AD16</f>
        <v>#VALUE!</v>
      </c>
      <c r="AD15" s="180" t="e">
        <f>calculate!AE16</f>
        <v>#VALUE!</v>
      </c>
      <c r="AE15" s="180" t="e">
        <f>calculate!AF16</f>
        <v>#VALUE!</v>
      </c>
      <c r="AF15" s="181" t="e">
        <f>calculate!AG16</f>
        <v>#VALUE!</v>
      </c>
      <c r="AG15" s="65" t="s">
        <v>103</v>
      </c>
      <c r="AH15" s="65"/>
      <c r="AI15" s="167"/>
      <c r="AJ15" s="167"/>
      <c r="AK15" s="167"/>
      <c r="AL15" s="65"/>
      <c r="AM15" s="135" t="s">
        <v>7</v>
      </c>
      <c r="AN15" s="179" t="e">
        <f>calculate!AO16</f>
        <v>#VALUE!</v>
      </c>
      <c r="AO15" s="180" t="e">
        <f>calculate!AP16</f>
        <v>#VALUE!</v>
      </c>
      <c r="AP15" s="180" t="e">
        <f>calculate!AQ16</f>
        <v>#VALUE!</v>
      </c>
      <c r="AQ15" s="180" t="e">
        <f>calculate!AR16</f>
        <v>#VALUE!</v>
      </c>
      <c r="AR15" s="180" t="e">
        <f>calculate!AS16</f>
        <v>#VALUE!</v>
      </c>
      <c r="AS15" s="180" t="e">
        <f>calculate!AT16</f>
        <v>#VALUE!</v>
      </c>
      <c r="AT15" s="180" t="e">
        <f>calculate!AU16</f>
        <v>#VALUE!</v>
      </c>
      <c r="AU15" s="180" t="e">
        <f>calculate!AV16</f>
        <v>#VALUE!</v>
      </c>
      <c r="AV15" s="180" t="e">
        <f>calculate!AW16</f>
        <v>#VALUE!</v>
      </c>
      <c r="AW15" s="180" t="e">
        <f>calculate!AX16</f>
        <v>#VALUE!</v>
      </c>
      <c r="AX15" s="180" t="e">
        <f>calculate!AY16</f>
        <v>#VALUE!</v>
      </c>
      <c r="AY15" s="181" t="e">
        <f>calculate!AZ16</f>
        <v>#VALUE!</v>
      </c>
      <c r="AZ15" s="65" t="s">
        <v>103</v>
      </c>
      <c r="BA15" s="65"/>
      <c r="BB15" s="167"/>
      <c r="BC15" s="167"/>
      <c r="BD15" s="167"/>
      <c r="BE15" s="65"/>
      <c r="BF15" s="135" t="s">
        <v>7</v>
      </c>
      <c r="BG15" s="179" t="e">
        <f>calculate!BH16</f>
        <v>#VALUE!</v>
      </c>
      <c r="BH15" s="180" t="e">
        <f>calculate!BI16</f>
        <v>#VALUE!</v>
      </c>
      <c r="BI15" s="180" t="e">
        <f>calculate!BJ16</f>
        <v>#VALUE!</v>
      </c>
      <c r="BJ15" s="180" t="e">
        <f>calculate!BK16</f>
        <v>#VALUE!</v>
      </c>
      <c r="BK15" s="180" t="e">
        <f>calculate!BL16</f>
        <v>#VALUE!</v>
      </c>
      <c r="BL15" s="180" t="e">
        <f>calculate!BM16</f>
        <v>#VALUE!</v>
      </c>
      <c r="BM15" s="180" t="e">
        <f>calculate!BN16</f>
        <v>#VALUE!</v>
      </c>
      <c r="BN15" s="180" t="e">
        <f>calculate!BO16</f>
        <v>#VALUE!</v>
      </c>
      <c r="BO15" s="180" t="e">
        <f>calculate!BP16</f>
        <v>#VALUE!</v>
      </c>
      <c r="BP15" s="180" t="e">
        <f>calculate!BQ16</f>
        <v>#VALUE!</v>
      </c>
      <c r="BQ15" s="180" t="e">
        <f>calculate!BR16</f>
        <v>#VALUE!</v>
      </c>
      <c r="BR15" s="181" t="e">
        <f>calculate!BS16</f>
        <v>#VALUE!</v>
      </c>
      <c r="BS15" s="65" t="s">
        <v>103</v>
      </c>
      <c r="BT15" s="65"/>
      <c r="BU15" s="167"/>
      <c r="BV15" s="167"/>
      <c r="BW15" s="167"/>
      <c r="BX15" s="65"/>
      <c r="BY15" s="135" t="s">
        <v>7</v>
      </c>
      <c r="BZ15" s="179" t="e">
        <f>calculate!CA16</f>
        <v>#VALUE!</v>
      </c>
      <c r="CA15" s="180" t="e">
        <f>calculate!CB16</f>
        <v>#VALUE!</v>
      </c>
      <c r="CB15" s="180" t="e">
        <f>calculate!CC16</f>
        <v>#VALUE!</v>
      </c>
      <c r="CC15" s="180" t="e">
        <f>calculate!CD16</f>
        <v>#VALUE!</v>
      </c>
      <c r="CD15" s="180" t="e">
        <f>calculate!CE16</f>
        <v>#VALUE!</v>
      </c>
      <c r="CE15" s="180" t="e">
        <f>calculate!CF16</f>
        <v>#VALUE!</v>
      </c>
      <c r="CF15" s="180" t="e">
        <f>calculate!CG16</f>
        <v>#VALUE!</v>
      </c>
      <c r="CG15" s="180" t="e">
        <f>calculate!CH16</f>
        <v>#VALUE!</v>
      </c>
      <c r="CH15" s="180" t="e">
        <f>calculate!CI16</f>
        <v>#VALUE!</v>
      </c>
      <c r="CI15" s="180" t="e">
        <f>calculate!CJ16</f>
        <v>#VALUE!</v>
      </c>
      <c r="CJ15" s="180" t="e">
        <f>calculate!CK16</f>
        <v>#VALUE!</v>
      </c>
      <c r="CK15" s="181" t="e">
        <f>calculate!CL16</f>
        <v>#VALUE!</v>
      </c>
      <c r="CL15" s="65" t="s">
        <v>103</v>
      </c>
      <c r="CM15" s="65"/>
      <c r="CN15" s="167"/>
      <c r="CO15" s="167"/>
      <c r="CP15" s="167"/>
      <c r="CQ15" s="65"/>
      <c r="CR15" s="135" t="s">
        <v>7</v>
      </c>
      <c r="CS15" s="179" t="e">
        <f>calculate!CT16</f>
        <v>#VALUE!</v>
      </c>
      <c r="CT15" s="180" t="e">
        <f>calculate!CU16</f>
        <v>#VALUE!</v>
      </c>
      <c r="CU15" s="180" t="e">
        <f>calculate!CV16</f>
        <v>#VALUE!</v>
      </c>
      <c r="CV15" s="180" t="e">
        <f>calculate!CW16</f>
        <v>#VALUE!</v>
      </c>
      <c r="CW15" s="180" t="e">
        <f>calculate!CX16</f>
        <v>#VALUE!</v>
      </c>
      <c r="CX15" s="180" t="e">
        <f>calculate!CY16</f>
        <v>#VALUE!</v>
      </c>
      <c r="CY15" s="180" t="e">
        <f>calculate!CZ16</f>
        <v>#VALUE!</v>
      </c>
      <c r="CZ15" s="180" t="e">
        <f>calculate!DA16</f>
        <v>#VALUE!</v>
      </c>
      <c r="DA15" s="180" t="e">
        <f>calculate!DB16</f>
        <v>#VALUE!</v>
      </c>
      <c r="DB15" s="180" t="e">
        <f>calculate!DC16</f>
        <v>#VALUE!</v>
      </c>
      <c r="DC15" s="180" t="e">
        <f>calculate!DD16</f>
        <v>#VALUE!</v>
      </c>
      <c r="DD15" s="181" t="e">
        <f>calculate!DE16</f>
        <v>#VALUE!</v>
      </c>
      <c r="DE15" s="65" t="s">
        <v>103</v>
      </c>
      <c r="DF15" s="65"/>
      <c r="DG15" s="167"/>
      <c r="DH15" s="167"/>
      <c r="DI15" s="167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</row>
    <row r="16" spans="1:126">
      <c r="A16" s="135" t="s">
        <v>8</v>
      </c>
      <c r="B16" s="179" t="e">
        <f>calculate!C25</f>
        <v>#VALUE!</v>
      </c>
      <c r="C16" s="180" t="e">
        <f>calculate!D25</f>
        <v>#VALUE!</v>
      </c>
      <c r="D16" s="180" t="e">
        <f>calculate!E25</f>
        <v>#VALUE!</v>
      </c>
      <c r="E16" s="180" t="e">
        <f>calculate!F25</f>
        <v>#VALUE!</v>
      </c>
      <c r="F16" s="180" t="e">
        <f>calculate!G25</f>
        <v>#VALUE!</v>
      </c>
      <c r="G16" s="180" t="e">
        <f>calculate!H25</f>
        <v>#VALUE!</v>
      </c>
      <c r="H16" s="180" t="e">
        <f>calculate!I25</f>
        <v>#VALUE!</v>
      </c>
      <c r="I16" s="180" t="e">
        <f>calculate!J25</f>
        <v>#VALUE!</v>
      </c>
      <c r="J16" s="180" t="e">
        <f>calculate!K25</f>
        <v>#VALUE!</v>
      </c>
      <c r="K16" s="180" t="e">
        <f>calculate!L25</f>
        <v>#VALUE!</v>
      </c>
      <c r="L16" s="180" t="e">
        <f>calculate!M25</f>
        <v>#VALUE!</v>
      </c>
      <c r="M16" s="181" t="e">
        <f>calculate!N25</f>
        <v>#VALUE!</v>
      </c>
      <c r="N16" s="65"/>
      <c r="O16" s="65"/>
      <c r="P16" s="167"/>
      <c r="Q16" s="167"/>
      <c r="R16" s="167"/>
      <c r="S16" s="65"/>
      <c r="T16" s="135" t="s">
        <v>8</v>
      </c>
      <c r="U16" s="179" t="e">
        <f>calculate!V25</f>
        <v>#VALUE!</v>
      </c>
      <c r="V16" s="180" t="e">
        <f>calculate!W25</f>
        <v>#VALUE!</v>
      </c>
      <c r="W16" s="180" t="e">
        <f>calculate!X25</f>
        <v>#VALUE!</v>
      </c>
      <c r="X16" s="180" t="e">
        <f>calculate!Y25</f>
        <v>#VALUE!</v>
      </c>
      <c r="Y16" s="180" t="e">
        <f>calculate!Z25</f>
        <v>#VALUE!</v>
      </c>
      <c r="Z16" s="180" t="e">
        <f>calculate!AA25</f>
        <v>#VALUE!</v>
      </c>
      <c r="AA16" s="180" t="e">
        <f>calculate!AB25</f>
        <v>#VALUE!</v>
      </c>
      <c r="AB16" s="180" t="e">
        <f>calculate!AC25</f>
        <v>#VALUE!</v>
      </c>
      <c r="AC16" s="180" t="e">
        <f>calculate!AD25</f>
        <v>#VALUE!</v>
      </c>
      <c r="AD16" s="180" t="e">
        <f>calculate!AE25</f>
        <v>#VALUE!</v>
      </c>
      <c r="AE16" s="180" t="e">
        <f>calculate!AF25</f>
        <v>#VALUE!</v>
      </c>
      <c r="AF16" s="181" t="e">
        <f>calculate!AG25</f>
        <v>#VALUE!</v>
      </c>
      <c r="AG16" s="65"/>
      <c r="AH16" s="65"/>
      <c r="AI16" s="167"/>
      <c r="AJ16" s="167"/>
      <c r="AK16" s="167"/>
      <c r="AL16" s="65"/>
      <c r="AM16" s="135" t="s">
        <v>8</v>
      </c>
      <c r="AN16" s="179" t="e">
        <f>calculate!AO25</f>
        <v>#VALUE!</v>
      </c>
      <c r="AO16" s="180" t="e">
        <f>calculate!AP25</f>
        <v>#VALUE!</v>
      </c>
      <c r="AP16" s="180" t="e">
        <f>calculate!AQ25</f>
        <v>#VALUE!</v>
      </c>
      <c r="AQ16" s="180" t="e">
        <f>calculate!AR25</f>
        <v>#VALUE!</v>
      </c>
      <c r="AR16" s="180" t="e">
        <f>calculate!AS25</f>
        <v>#VALUE!</v>
      </c>
      <c r="AS16" s="180" t="e">
        <f>calculate!AT25</f>
        <v>#VALUE!</v>
      </c>
      <c r="AT16" s="180" t="e">
        <f>calculate!AU25</f>
        <v>#VALUE!</v>
      </c>
      <c r="AU16" s="180" t="e">
        <f>calculate!AV25</f>
        <v>#VALUE!</v>
      </c>
      <c r="AV16" s="180" t="e">
        <f>calculate!AW25</f>
        <v>#VALUE!</v>
      </c>
      <c r="AW16" s="180" t="e">
        <f>calculate!AX25</f>
        <v>#VALUE!</v>
      </c>
      <c r="AX16" s="180" t="e">
        <f>calculate!AY25</f>
        <v>#VALUE!</v>
      </c>
      <c r="AY16" s="181" t="e">
        <f>calculate!AZ25</f>
        <v>#VALUE!</v>
      </c>
      <c r="AZ16" s="65"/>
      <c r="BA16" s="65"/>
      <c r="BB16" s="167"/>
      <c r="BC16" s="167"/>
      <c r="BD16" s="167"/>
      <c r="BE16" s="65"/>
      <c r="BF16" s="135" t="s">
        <v>8</v>
      </c>
      <c r="BG16" s="179" t="e">
        <f>calculate!BH25</f>
        <v>#VALUE!</v>
      </c>
      <c r="BH16" s="180" t="e">
        <f>calculate!BI25</f>
        <v>#VALUE!</v>
      </c>
      <c r="BI16" s="180" t="e">
        <f>calculate!BJ25</f>
        <v>#VALUE!</v>
      </c>
      <c r="BJ16" s="180" t="e">
        <f>calculate!BK25</f>
        <v>#VALUE!</v>
      </c>
      <c r="BK16" s="180" t="e">
        <f>calculate!BL25</f>
        <v>#VALUE!</v>
      </c>
      <c r="BL16" s="180" t="e">
        <f>calculate!BM25</f>
        <v>#VALUE!</v>
      </c>
      <c r="BM16" s="180" t="e">
        <f>calculate!BN25</f>
        <v>#VALUE!</v>
      </c>
      <c r="BN16" s="180" t="e">
        <f>calculate!BO25</f>
        <v>#VALUE!</v>
      </c>
      <c r="BO16" s="180" t="e">
        <f>calculate!BP25</f>
        <v>#VALUE!</v>
      </c>
      <c r="BP16" s="180" t="e">
        <f>calculate!BQ25</f>
        <v>#VALUE!</v>
      </c>
      <c r="BQ16" s="180" t="e">
        <f>calculate!BR25</f>
        <v>#VALUE!</v>
      </c>
      <c r="BR16" s="181" t="e">
        <f>calculate!BS25</f>
        <v>#VALUE!</v>
      </c>
      <c r="BS16" s="65"/>
      <c r="BT16" s="65"/>
      <c r="BU16" s="167"/>
      <c r="BV16" s="167"/>
      <c r="BW16" s="167"/>
      <c r="BX16" s="65"/>
      <c r="BY16" s="135" t="s">
        <v>8</v>
      </c>
      <c r="BZ16" s="179" t="e">
        <f>calculate!CA25</f>
        <v>#VALUE!</v>
      </c>
      <c r="CA16" s="180" t="e">
        <f>calculate!CB25</f>
        <v>#VALUE!</v>
      </c>
      <c r="CB16" s="180" t="e">
        <f>calculate!CC25</f>
        <v>#VALUE!</v>
      </c>
      <c r="CC16" s="180" t="e">
        <f>calculate!CD25</f>
        <v>#VALUE!</v>
      </c>
      <c r="CD16" s="180" t="e">
        <f>calculate!CE25</f>
        <v>#VALUE!</v>
      </c>
      <c r="CE16" s="180" t="e">
        <f>calculate!CF25</f>
        <v>#VALUE!</v>
      </c>
      <c r="CF16" s="180" t="e">
        <f>calculate!CG25</f>
        <v>#VALUE!</v>
      </c>
      <c r="CG16" s="180" t="e">
        <f>calculate!CH25</f>
        <v>#VALUE!</v>
      </c>
      <c r="CH16" s="180" t="e">
        <f>calculate!CI25</f>
        <v>#VALUE!</v>
      </c>
      <c r="CI16" s="180" t="e">
        <f>calculate!CJ25</f>
        <v>#VALUE!</v>
      </c>
      <c r="CJ16" s="180" t="e">
        <f>calculate!CK25</f>
        <v>#VALUE!</v>
      </c>
      <c r="CK16" s="181" t="e">
        <f>calculate!CL25</f>
        <v>#VALUE!</v>
      </c>
      <c r="CL16" s="65"/>
      <c r="CM16" s="65"/>
      <c r="CN16" s="167"/>
      <c r="CO16" s="167"/>
      <c r="CP16" s="167"/>
      <c r="CQ16" s="65"/>
      <c r="CR16" s="135" t="s">
        <v>8</v>
      </c>
      <c r="CS16" s="179" t="e">
        <f>calculate!CT25</f>
        <v>#VALUE!</v>
      </c>
      <c r="CT16" s="180" t="e">
        <f>calculate!CU25</f>
        <v>#VALUE!</v>
      </c>
      <c r="CU16" s="180" t="e">
        <f>calculate!CV25</f>
        <v>#VALUE!</v>
      </c>
      <c r="CV16" s="180" t="e">
        <f>calculate!CW25</f>
        <v>#VALUE!</v>
      </c>
      <c r="CW16" s="180" t="e">
        <f>calculate!CX25</f>
        <v>#VALUE!</v>
      </c>
      <c r="CX16" s="180" t="e">
        <f>calculate!CY25</f>
        <v>#VALUE!</v>
      </c>
      <c r="CY16" s="180" t="e">
        <f>calculate!CZ25</f>
        <v>#VALUE!</v>
      </c>
      <c r="CZ16" s="180" t="e">
        <f>calculate!DA25</f>
        <v>#VALUE!</v>
      </c>
      <c r="DA16" s="180" t="e">
        <f>calculate!DB25</f>
        <v>#VALUE!</v>
      </c>
      <c r="DB16" s="180" t="e">
        <f>calculate!DC25</f>
        <v>#VALUE!</v>
      </c>
      <c r="DC16" s="180" t="e">
        <f>calculate!DD25</f>
        <v>#VALUE!</v>
      </c>
      <c r="DD16" s="181" t="e">
        <f>calculate!DE25</f>
        <v>#VALUE!</v>
      </c>
      <c r="DE16" s="65"/>
      <c r="DF16" s="65"/>
      <c r="DG16" s="167"/>
      <c r="DH16" s="167"/>
      <c r="DI16" s="167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</row>
    <row r="17" spans="1:126">
      <c r="A17" s="135" t="s">
        <v>9</v>
      </c>
      <c r="B17" s="179" t="e">
        <f>calculate!C34</f>
        <v>#VALUE!</v>
      </c>
      <c r="C17" s="180" t="e">
        <f>calculate!D34</f>
        <v>#VALUE!</v>
      </c>
      <c r="D17" s="180" t="e">
        <f>calculate!E34</f>
        <v>#VALUE!</v>
      </c>
      <c r="E17" s="180" t="e">
        <f>calculate!F34</f>
        <v>#VALUE!</v>
      </c>
      <c r="F17" s="180" t="e">
        <f>calculate!G34</f>
        <v>#VALUE!</v>
      </c>
      <c r="G17" s="180" t="e">
        <f>calculate!H34</f>
        <v>#VALUE!</v>
      </c>
      <c r="H17" s="180" t="e">
        <f>calculate!I34</f>
        <v>#VALUE!</v>
      </c>
      <c r="I17" s="180" t="e">
        <f>calculate!J34</f>
        <v>#VALUE!</v>
      </c>
      <c r="J17" s="180" t="e">
        <f>calculate!K34</f>
        <v>#VALUE!</v>
      </c>
      <c r="K17" s="180" t="e">
        <f>calculate!L34</f>
        <v>#VALUE!</v>
      </c>
      <c r="L17" s="180" t="e">
        <f>calculate!M34</f>
        <v>#VALUE!</v>
      </c>
      <c r="M17" s="181" t="e">
        <f>calculate!N34</f>
        <v>#VALUE!</v>
      </c>
      <c r="N17" s="65"/>
      <c r="O17" s="65"/>
      <c r="P17" s="167"/>
      <c r="Q17" s="167"/>
      <c r="R17" s="167"/>
      <c r="S17" s="65"/>
      <c r="T17" s="135" t="s">
        <v>9</v>
      </c>
      <c r="U17" s="179" t="e">
        <f>calculate!V34</f>
        <v>#VALUE!</v>
      </c>
      <c r="V17" s="180" t="e">
        <f>calculate!W34</f>
        <v>#VALUE!</v>
      </c>
      <c r="W17" s="180" t="e">
        <f>calculate!X34</f>
        <v>#VALUE!</v>
      </c>
      <c r="X17" s="180" t="e">
        <f>calculate!Y34</f>
        <v>#VALUE!</v>
      </c>
      <c r="Y17" s="180" t="e">
        <f>calculate!Z34</f>
        <v>#VALUE!</v>
      </c>
      <c r="Z17" s="180" t="e">
        <f>calculate!AA34</f>
        <v>#VALUE!</v>
      </c>
      <c r="AA17" s="180" t="e">
        <f>calculate!AB34</f>
        <v>#VALUE!</v>
      </c>
      <c r="AB17" s="180" t="e">
        <f>calculate!AC34</f>
        <v>#VALUE!</v>
      </c>
      <c r="AC17" s="180" t="e">
        <f>calculate!AD34</f>
        <v>#VALUE!</v>
      </c>
      <c r="AD17" s="180" t="e">
        <f>calculate!AE34</f>
        <v>#VALUE!</v>
      </c>
      <c r="AE17" s="180" t="e">
        <f>calculate!AF34</f>
        <v>#VALUE!</v>
      </c>
      <c r="AF17" s="181" t="e">
        <f>calculate!AG34</f>
        <v>#VALUE!</v>
      </c>
      <c r="AG17" s="65"/>
      <c r="AH17" s="65"/>
      <c r="AI17" s="167"/>
      <c r="AJ17" s="167"/>
      <c r="AK17" s="167"/>
      <c r="AL17" s="65"/>
      <c r="AM17" s="135" t="s">
        <v>9</v>
      </c>
      <c r="AN17" s="179" t="e">
        <f>calculate!AO34</f>
        <v>#VALUE!</v>
      </c>
      <c r="AO17" s="180" t="e">
        <f>calculate!AP34</f>
        <v>#VALUE!</v>
      </c>
      <c r="AP17" s="180" t="e">
        <f>calculate!AQ34</f>
        <v>#VALUE!</v>
      </c>
      <c r="AQ17" s="180" t="e">
        <f>calculate!AR34</f>
        <v>#VALUE!</v>
      </c>
      <c r="AR17" s="180" t="e">
        <f>calculate!AS34</f>
        <v>#VALUE!</v>
      </c>
      <c r="AS17" s="180" t="e">
        <f>calculate!AT34</f>
        <v>#VALUE!</v>
      </c>
      <c r="AT17" s="180" t="e">
        <f>calculate!AU34</f>
        <v>#VALUE!</v>
      </c>
      <c r="AU17" s="180" t="e">
        <f>calculate!AV34</f>
        <v>#VALUE!</v>
      </c>
      <c r="AV17" s="180" t="e">
        <f>calculate!AW34</f>
        <v>#VALUE!</v>
      </c>
      <c r="AW17" s="180" t="e">
        <f>calculate!AX34</f>
        <v>#VALUE!</v>
      </c>
      <c r="AX17" s="180" t="e">
        <f>calculate!AY34</f>
        <v>#VALUE!</v>
      </c>
      <c r="AY17" s="181" t="e">
        <f>calculate!AZ34</f>
        <v>#VALUE!</v>
      </c>
      <c r="AZ17" s="65"/>
      <c r="BA17" s="65"/>
      <c r="BB17" s="167"/>
      <c r="BC17" s="167"/>
      <c r="BD17" s="167"/>
      <c r="BE17" s="65"/>
      <c r="BF17" s="135" t="s">
        <v>9</v>
      </c>
      <c r="BG17" s="179" t="e">
        <f>calculate!BH34</f>
        <v>#VALUE!</v>
      </c>
      <c r="BH17" s="180" t="e">
        <f>calculate!BI34</f>
        <v>#VALUE!</v>
      </c>
      <c r="BI17" s="180" t="e">
        <f>calculate!BJ34</f>
        <v>#VALUE!</v>
      </c>
      <c r="BJ17" s="180" t="e">
        <f>calculate!BK34</f>
        <v>#VALUE!</v>
      </c>
      <c r="BK17" s="180" t="e">
        <f>calculate!BL34</f>
        <v>#VALUE!</v>
      </c>
      <c r="BL17" s="180" t="e">
        <f>calculate!BM34</f>
        <v>#VALUE!</v>
      </c>
      <c r="BM17" s="180" t="e">
        <f>calculate!BN34</f>
        <v>#VALUE!</v>
      </c>
      <c r="BN17" s="180" t="e">
        <f>calculate!BO34</f>
        <v>#VALUE!</v>
      </c>
      <c r="BO17" s="180" t="e">
        <f>calculate!BP34</f>
        <v>#VALUE!</v>
      </c>
      <c r="BP17" s="180" t="e">
        <f>calculate!BQ34</f>
        <v>#VALUE!</v>
      </c>
      <c r="BQ17" s="180" t="e">
        <f>calculate!BR34</f>
        <v>#VALUE!</v>
      </c>
      <c r="BR17" s="181" t="e">
        <f>calculate!BS34</f>
        <v>#VALUE!</v>
      </c>
      <c r="BS17" s="65"/>
      <c r="BT17" s="65"/>
      <c r="BU17" s="167"/>
      <c r="BV17" s="167"/>
      <c r="BW17" s="167"/>
      <c r="BX17" s="65"/>
      <c r="BY17" s="135" t="s">
        <v>9</v>
      </c>
      <c r="BZ17" s="179" t="e">
        <f>calculate!CA34</f>
        <v>#VALUE!</v>
      </c>
      <c r="CA17" s="180" t="e">
        <f>calculate!CB34</f>
        <v>#VALUE!</v>
      </c>
      <c r="CB17" s="180" t="e">
        <f>calculate!CC34</f>
        <v>#VALUE!</v>
      </c>
      <c r="CC17" s="180" t="e">
        <f>calculate!CD34</f>
        <v>#VALUE!</v>
      </c>
      <c r="CD17" s="180" t="e">
        <f>calculate!CE34</f>
        <v>#VALUE!</v>
      </c>
      <c r="CE17" s="180" t="e">
        <f>calculate!CF34</f>
        <v>#VALUE!</v>
      </c>
      <c r="CF17" s="180" t="e">
        <f>calculate!CG34</f>
        <v>#VALUE!</v>
      </c>
      <c r="CG17" s="180" t="e">
        <f>calculate!CH34</f>
        <v>#VALUE!</v>
      </c>
      <c r="CH17" s="180" t="e">
        <f>calculate!CI34</f>
        <v>#VALUE!</v>
      </c>
      <c r="CI17" s="180" t="e">
        <f>calculate!CJ34</f>
        <v>#VALUE!</v>
      </c>
      <c r="CJ17" s="180" t="e">
        <f>calculate!CK34</f>
        <v>#VALUE!</v>
      </c>
      <c r="CK17" s="181" t="e">
        <f>calculate!CL34</f>
        <v>#VALUE!</v>
      </c>
      <c r="CL17" s="65"/>
      <c r="CM17" s="65"/>
      <c r="CN17" s="167"/>
      <c r="CO17" s="167"/>
      <c r="CP17" s="167"/>
      <c r="CQ17" s="65"/>
      <c r="CR17" s="135" t="s">
        <v>9</v>
      </c>
      <c r="CS17" s="179" t="e">
        <f>calculate!CT34</f>
        <v>#VALUE!</v>
      </c>
      <c r="CT17" s="180" t="e">
        <f>calculate!CU34</f>
        <v>#VALUE!</v>
      </c>
      <c r="CU17" s="180" t="e">
        <f>calculate!CV34</f>
        <v>#VALUE!</v>
      </c>
      <c r="CV17" s="180" t="e">
        <f>calculate!CW34</f>
        <v>#VALUE!</v>
      </c>
      <c r="CW17" s="180" t="e">
        <f>calculate!CX34</f>
        <v>#VALUE!</v>
      </c>
      <c r="CX17" s="180" t="e">
        <f>calculate!CY34</f>
        <v>#VALUE!</v>
      </c>
      <c r="CY17" s="180" t="e">
        <f>calculate!CZ34</f>
        <v>#VALUE!</v>
      </c>
      <c r="CZ17" s="180" t="e">
        <f>calculate!DA34</f>
        <v>#VALUE!</v>
      </c>
      <c r="DA17" s="180" t="e">
        <f>calculate!DB34</f>
        <v>#VALUE!</v>
      </c>
      <c r="DB17" s="180" t="e">
        <f>calculate!DC34</f>
        <v>#VALUE!</v>
      </c>
      <c r="DC17" s="180" t="e">
        <f>calculate!DD34</f>
        <v>#VALUE!</v>
      </c>
      <c r="DD17" s="181" t="e">
        <f>calculate!DE34</f>
        <v>#VALUE!</v>
      </c>
      <c r="DE17" s="65"/>
      <c r="DF17" s="65"/>
      <c r="DG17" s="167"/>
      <c r="DH17" s="167"/>
      <c r="DI17" s="167"/>
      <c r="DJ17" s="65"/>
      <c r="DK17" s="65"/>
      <c r="DL17" s="65"/>
      <c r="DM17" s="65"/>
      <c r="DN17" s="65"/>
      <c r="DO17" s="65"/>
      <c r="DP17" s="65"/>
      <c r="DQ17" s="65"/>
      <c r="DR17" s="65"/>
      <c r="DS17" s="65"/>
      <c r="DT17" s="65"/>
      <c r="DU17" s="65"/>
      <c r="DV17" s="65"/>
    </row>
    <row r="18" spans="1:126">
      <c r="A18" s="135" t="s">
        <v>10</v>
      </c>
      <c r="B18" s="179" t="e">
        <f>calculate!C43</f>
        <v>#VALUE!</v>
      </c>
      <c r="C18" s="180" t="e">
        <f>calculate!D43</f>
        <v>#VALUE!</v>
      </c>
      <c r="D18" s="180" t="e">
        <f>calculate!E43</f>
        <v>#VALUE!</v>
      </c>
      <c r="E18" s="180" t="e">
        <f>calculate!F43</f>
        <v>#VALUE!</v>
      </c>
      <c r="F18" s="180" t="e">
        <f>calculate!G43</f>
        <v>#VALUE!</v>
      </c>
      <c r="G18" s="180" t="e">
        <f>calculate!H43</f>
        <v>#VALUE!</v>
      </c>
      <c r="H18" s="180" t="e">
        <f>calculate!I43</f>
        <v>#VALUE!</v>
      </c>
      <c r="I18" s="180" t="e">
        <f>calculate!J43</f>
        <v>#VALUE!</v>
      </c>
      <c r="J18" s="180" t="e">
        <f>calculate!K43</f>
        <v>#VALUE!</v>
      </c>
      <c r="K18" s="180" t="e">
        <f>calculate!L43</f>
        <v>#VALUE!</v>
      </c>
      <c r="L18" s="180" t="e">
        <f>calculate!M43</f>
        <v>#VALUE!</v>
      </c>
      <c r="M18" s="181" t="e">
        <f>calculate!N43</f>
        <v>#VALUE!</v>
      </c>
      <c r="N18" s="65"/>
      <c r="O18" s="65"/>
      <c r="P18" s="167"/>
      <c r="Q18" s="167"/>
      <c r="R18" s="167"/>
      <c r="S18" s="65"/>
      <c r="T18" s="135" t="s">
        <v>10</v>
      </c>
      <c r="U18" s="179" t="e">
        <f>calculate!V43</f>
        <v>#VALUE!</v>
      </c>
      <c r="V18" s="180" t="e">
        <f>calculate!W43</f>
        <v>#VALUE!</v>
      </c>
      <c r="W18" s="180" t="e">
        <f>calculate!X43</f>
        <v>#VALUE!</v>
      </c>
      <c r="X18" s="180" t="e">
        <f>calculate!Y43</f>
        <v>#VALUE!</v>
      </c>
      <c r="Y18" s="180" t="e">
        <f>calculate!Z43</f>
        <v>#VALUE!</v>
      </c>
      <c r="Z18" s="180" t="e">
        <f>calculate!AA43</f>
        <v>#VALUE!</v>
      </c>
      <c r="AA18" s="180" t="e">
        <f>calculate!AB43</f>
        <v>#VALUE!</v>
      </c>
      <c r="AB18" s="180" t="e">
        <f>calculate!AC43</f>
        <v>#VALUE!</v>
      </c>
      <c r="AC18" s="180" t="e">
        <f>calculate!AD43</f>
        <v>#VALUE!</v>
      </c>
      <c r="AD18" s="180" t="e">
        <f>calculate!AE43</f>
        <v>#VALUE!</v>
      </c>
      <c r="AE18" s="180" t="e">
        <f>calculate!AF43</f>
        <v>#VALUE!</v>
      </c>
      <c r="AF18" s="181" t="e">
        <f>calculate!AG43</f>
        <v>#VALUE!</v>
      </c>
      <c r="AG18" s="65"/>
      <c r="AH18" s="65"/>
      <c r="AI18" s="167"/>
      <c r="AJ18" s="167"/>
      <c r="AK18" s="167"/>
      <c r="AL18" s="65"/>
      <c r="AM18" s="135" t="s">
        <v>10</v>
      </c>
      <c r="AN18" s="179" t="e">
        <f>calculate!AO43</f>
        <v>#VALUE!</v>
      </c>
      <c r="AO18" s="180" t="e">
        <f>calculate!AP43</f>
        <v>#VALUE!</v>
      </c>
      <c r="AP18" s="180" t="e">
        <f>calculate!AQ43</f>
        <v>#VALUE!</v>
      </c>
      <c r="AQ18" s="180" t="e">
        <f>calculate!AR43</f>
        <v>#VALUE!</v>
      </c>
      <c r="AR18" s="180" t="e">
        <f>calculate!AS43</f>
        <v>#VALUE!</v>
      </c>
      <c r="AS18" s="180" t="e">
        <f>calculate!AT43</f>
        <v>#VALUE!</v>
      </c>
      <c r="AT18" s="180" t="e">
        <f>calculate!AU43</f>
        <v>#VALUE!</v>
      </c>
      <c r="AU18" s="180" t="e">
        <f>calculate!AV43</f>
        <v>#VALUE!</v>
      </c>
      <c r="AV18" s="180" t="e">
        <f>calculate!AW43</f>
        <v>#VALUE!</v>
      </c>
      <c r="AW18" s="180" t="e">
        <f>calculate!AX43</f>
        <v>#VALUE!</v>
      </c>
      <c r="AX18" s="180" t="e">
        <f>calculate!AY43</f>
        <v>#VALUE!</v>
      </c>
      <c r="AY18" s="181" t="e">
        <f>calculate!AZ43</f>
        <v>#VALUE!</v>
      </c>
      <c r="AZ18" s="65"/>
      <c r="BA18" s="65"/>
      <c r="BB18" s="167"/>
      <c r="BC18" s="167"/>
      <c r="BD18" s="167"/>
      <c r="BE18" s="65"/>
      <c r="BF18" s="135" t="s">
        <v>10</v>
      </c>
      <c r="BG18" s="179" t="e">
        <f>calculate!BH43</f>
        <v>#VALUE!</v>
      </c>
      <c r="BH18" s="180" t="e">
        <f>calculate!BI43</f>
        <v>#VALUE!</v>
      </c>
      <c r="BI18" s="180" t="e">
        <f>calculate!BJ43</f>
        <v>#VALUE!</v>
      </c>
      <c r="BJ18" s="180" t="e">
        <f>calculate!BK43</f>
        <v>#VALUE!</v>
      </c>
      <c r="BK18" s="180" t="e">
        <f>calculate!BL43</f>
        <v>#VALUE!</v>
      </c>
      <c r="BL18" s="180" t="e">
        <f>calculate!BM43</f>
        <v>#VALUE!</v>
      </c>
      <c r="BM18" s="180" t="e">
        <f>calculate!BN43</f>
        <v>#VALUE!</v>
      </c>
      <c r="BN18" s="180" t="e">
        <f>calculate!BO43</f>
        <v>#VALUE!</v>
      </c>
      <c r="BO18" s="180" t="e">
        <f>calculate!BP43</f>
        <v>#VALUE!</v>
      </c>
      <c r="BP18" s="180" t="e">
        <f>calculate!BQ43</f>
        <v>#VALUE!</v>
      </c>
      <c r="BQ18" s="180" t="e">
        <f>calculate!BR43</f>
        <v>#VALUE!</v>
      </c>
      <c r="BR18" s="181" t="e">
        <f>calculate!BS43</f>
        <v>#VALUE!</v>
      </c>
      <c r="BS18" s="65"/>
      <c r="BT18" s="65"/>
      <c r="BU18" s="167"/>
      <c r="BV18" s="167"/>
      <c r="BW18" s="167"/>
      <c r="BX18" s="65"/>
      <c r="BY18" s="135" t="s">
        <v>10</v>
      </c>
      <c r="BZ18" s="179" t="e">
        <f>calculate!CA43</f>
        <v>#VALUE!</v>
      </c>
      <c r="CA18" s="180" t="e">
        <f>calculate!CB43</f>
        <v>#VALUE!</v>
      </c>
      <c r="CB18" s="180" t="e">
        <f>calculate!CC43</f>
        <v>#VALUE!</v>
      </c>
      <c r="CC18" s="180" t="e">
        <f>calculate!CD43</f>
        <v>#VALUE!</v>
      </c>
      <c r="CD18" s="180" t="e">
        <f>calculate!CE43</f>
        <v>#VALUE!</v>
      </c>
      <c r="CE18" s="180" t="e">
        <f>calculate!CF43</f>
        <v>#VALUE!</v>
      </c>
      <c r="CF18" s="180" t="e">
        <f>calculate!CG43</f>
        <v>#VALUE!</v>
      </c>
      <c r="CG18" s="180" t="e">
        <f>calculate!CH43</f>
        <v>#VALUE!</v>
      </c>
      <c r="CH18" s="180" t="e">
        <f>calculate!CI43</f>
        <v>#VALUE!</v>
      </c>
      <c r="CI18" s="180" t="e">
        <f>calculate!CJ43</f>
        <v>#VALUE!</v>
      </c>
      <c r="CJ18" s="180" t="e">
        <f>calculate!CK43</f>
        <v>#VALUE!</v>
      </c>
      <c r="CK18" s="181" t="e">
        <f>calculate!CL43</f>
        <v>#VALUE!</v>
      </c>
      <c r="CL18" s="65"/>
      <c r="CM18" s="65"/>
      <c r="CN18" s="167"/>
      <c r="CO18" s="167"/>
      <c r="CP18" s="167"/>
      <c r="CQ18" s="65"/>
      <c r="CR18" s="135" t="s">
        <v>10</v>
      </c>
      <c r="CS18" s="179" t="e">
        <f>calculate!CT43</f>
        <v>#VALUE!</v>
      </c>
      <c r="CT18" s="180" t="e">
        <f>calculate!CU43</f>
        <v>#VALUE!</v>
      </c>
      <c r="CU18" s="180" t="e">
        <f>calculate!CV43</f>
        <v>#VALUE!</v>
      </c>
      <c r="CV18" s="180" t="e">
        <f>calculate!CW43</f>
        <v>#VALUE!</v>
      </c>
      <c r="CW18" s="180" t="e">
        <f>calculate!CX43</f>
        <v>#VALUE!</v>
      </c>
      <c r="CX18" s="180" t="e">
        <f>calculate!CY43</f>
        <v>#VALUE!</v>
      </c>
      <c r="CY18" s="180" t="e">
        <f>calculate!CZ43</f>
        <v>#VALUE!</v>
      </c>
      <c r="CZ18" s="180" t="e">
        <f>calculate!DA43</f>
        <v>#VALUE!</v>
      </c>
      <c r="DA18" s="180" t="e">
        <f>calculate!DB43</f>
        <v>#VALUE!</v>
      </c>
      <c r="DB18" s="180" t="e">
        <f>calculate!DC43</f>
        <v>#VALUE!</v>
      </c>
      <c r="DC18" s="180" t="e">
        <f>calculate!DD43</f>
        <v>#VALUE!</v>
      </c>
      <c r="DD18" s="181" t="e">
        <f>calculate!DE43</f>
        <v>#VALUE!</v>
      </c>
      <c r="DE18" s="65"/>
      <c r="DF18" s="65"/>
      <c r="DG18" s="167"/>
      <c r="DH18" s="167"/>
      <c r="DI18" s="167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</row>
    <row r="19" spans="1:126">
      <c r="A19" s="135" t="s">
        <v>11</v>
      </c>
      <c r="B19" s="179" t="e">
        <f>calculate!C52</f>
        <v>#VALUE!</v>
      </c>
      <c r="C19" s="180" t="e">
        <f>calculate!D52</f>
        <v>#VALUE!</v>
      </c>
      <c r="D19" s="180" t="e">
        <f>calculate!E52</f>
        <v>#VALUE!</v>
      </c>
      <c r="E19" s="180" t="e">
        <f>calculate!F52</f>
        <v>#VALUE!</v>
      </c>
      <c r="F19" s="180" t="e">
        <f>calculate!G52</f>
        <v>#VALUE!</v>
      </c>
      <c r="G19" s="180" t="e">
        <f>calculate!H52</f>
        <v>#VALUE!</v>
      </c>
      <c r="H19" s="180" t="e">
        <f>calculate!I52</f>
        <v>#VALUE!</v>
      </c>
      <c r="I19" s="180" t="e">
        <f>calculate!J52</f>
        <v>#VALUE!</v>
      </c>
      <c r="J19" s="180" t="e">
        <f>calculate!K52</f>
        <v>#VALUE!</v>
      </c>
      <c r="K19" s="180" t="e">
        <f>calculate!L52</f>
        <v>#VALUE!</v>
      </c>
      <c r="L19" s="180" t="e">
        <f>calculate!M52</f>
        <v>#VALUE!</v>
      </c>
      <c r="M19" s="181" t="e">
        <f>calculate!N52</f>
        <v>#VALUE!</v>
      </c>
      <c r="N19" s="65"/>
      <c r="O19" s="65"/>
      <c r="P19" s="167"/>
      <c r="Q19" s="167"/>
      <c r="R19" s="167"/>
      <c r="S19" s="65"/>
      <c r="T19" s="135" t="s">
        <v>11</v>
      </c>
      <c r="U19" s="179" t="e">
        <f>calculate!V52</f>
        <v>#VALUE!</v>
      </c>
      <c r="V19" s="180" t="e">
        <f>calculate!W52</f>
        <v>#VALUE!</v>
      </c>
      <c r="W19" s="180" t="e">
        <f>calculate!X52</f>
        <v>#VALUE!</v>
      </c>
      <c r="X19" s="180" t="e">
        <f>calculate!Y52</f>
        <v>#VALUE!</v>
      </c>
      <c r="Y19" s="180" t="e">
        <f>calculate!Z52</f>
        <v>#VALUE!</v>
      </c>
      <c r="Z19" s="180" t="e">
        <f>calculate!AA52</f>
        <v>#VALUE!</v>
      </c>
      <c r="AA19" s="180" t="e">
        <f>calculate!AB52</f>
        <v>#VALUE!</v>
      </c>
      <c r="AB19" s="180" t="e">
        <f>calculate!AC52</f>
        <v>#VALUE!</v>
      </c>
      <c r="AC19" s="180" t="e">
        <f>calculate!AD52</f>
        <v>#VALUE!</v>
      </c>
      <c r="AD19" s="180" t="e">
        <f>calculate!AE52</f>
        <v>#VALUE!</v>
      </c>
      <c r="AE19" s="180" t="e">
        <f>calculate!AF52</f>
        <v>#VALUE!</v>
      </c>
      <c r="AF19" s="181" t="e">
        <f>calculate!AG52</f>
        <v>#VALUE!</v>
      </c>
      <c r="AG19" s="65"/>
      <c r="AH19" s="65"/>
      <c r="AI19" s="167"/>
      <c r="AJ19" s="167"/>
      <c r="AK19" s="167"/>
      <c r="AL19" s="65"/>
      <c r="AM19" s="135" t="s">
        <v>11</v>
      </c>
      <c r="AN19" s="179" t="e">
        <f>calculate!AO52</f>
        <v>#VALUE!</v>
      </c>
      <c r="AO19" s="180" t="e">
        <f>calculate!AP52</f>
        <v>#VALUE!</v>
      </c>
      <c r="AP19" s="180" t="e">
        <f>calculate!AQ52</f>
        <v>#VALUE!</v>
      </c>
      <c r="AQ19" s="180" t="e">
        <f>calculate!AR52</f>
        <v>#VALUE!</v>
      </c>
      <c r="AR19" s="180" t="e">
        <f>calculate!AS52</f>
        <v>#VALUE!</v>
      </c>
      <c r="AS19" s="180" t="e">
        <f>calculate!AT52</f>
        <v>#VALUE!</v>
      </c>
      <c r="AT19" s="180" t="e">
        <f>calculate!AU52</f>
        <v>#VALUE!</v>
      </c>
      <c r="AU19" s="180" t="e">
        <f>calculate!AV52</f>
        <v>#VALUE!</v>
      </c>
      <c r="AV19" s="180" t="e">
        <f>calculate!AW52</f>
        <v>#VALUE!</v>
      </c>
      <c r="AW19" s="180" t="e">
        <f>calculate!AX52</f>
        <v>#VALUE!</v>
      </c>
      <c r="AX19" s="180" t="e">
        <f>calculate!AY52</f>
        <v>#VALUE!</v>
      </c>
      <c r="AY19" s="181" t="e">
        <f>calculate!AZ52</f>
        <v>#VALUE!</v>
      </c>
      <c r="AZ19" s="65"/>
      <c r="BA19" s="65"/>
      <c r="BB19" s="167"/>
      <c r="BC19" s="167"/>
      <c r="BD19" s="167"/>
      <c r="BE19" s="65"/>
      <c r="BF19" s="135" t="s">
        <v>11</v>
      </c>
      <c r="BG19" s="179" t="e">
        <f>calculate!BH52</f>
        <v>#VALUE!</v>
      </c>
      <c r="BH19" s="180" t="e">
        <f>calculate!BI52</f>
        <v>#VALUE!</v>
      </c>
      <c r="BI19" s="180" t="e">
        <f>calculate!BJ52</f>
        <v>#VALUE!</v>
      </c>
      <c r="BJ19" s="180" t="e">
        <f>calculate!BK52</f>
        <v>#VALUE!</v>
      </c>
      <c r="BK19" s="180" t="e">
        <f>calculate!BL52</f>
        <v>#VALUE!</v>
      </c>
      <c r="BL19" s="180" t="e">
        <f>calculate!BM52</f>
        <v>#VALUE!</v>
      </c>
      <c r="BM19" s="180" t="e">
        <f>calculate!BN52</f>
        <v>#VALUE!</v>
      </c>
      <c r="BN19" s="180" t="e">
        <f>calculate!BO52</f>
        <v>#VALUE!</v>
      </c>
      <c r="BO19" s="180" t="e">
        <f>calculate!BP52</f>
        <v>#VALUE!</v>
      </c>
      <c r="BP19" s="180" t="e">
        <f>calculate!BQ52</f>
        <v>#VALUE!</v>
      </c>
      <c r="BQ19" s="180" t="e">
        <f>calculate!BR52</f>
        <v>#VALUE!</v>
      </c>
      <c r="BR19" s="181" t="e">
        <f>calculate!BS52</f>
        <v>#VALUE!</v>
      </c>
      <c r="BS19" s="65"/>
      <c r="BT19" s="65"/>
      <c r="BU19" s="167"/>
      <c r="BV19" s="167"/>
      <c r="BW19" s="167"/>
      <c r="BX19" s="65"/>
      <c r="BY19" s="135" t="s">
        <v>11</v>
      </c>
      <c r="BZ19" s="179" t="e">
        <f>calculate!CA52</f>
        <v>#VALUE!</v>
      </c>
      <c r="CA19" s="180" t="e">
        <f>calculate!CB52</f>
        <v>#VALUE!</v>
      </c>
      <c r="CB19" s="180" t="e">
        <f>calculate!CC52</f>
        <v>#VALUE!</v>
      </c>
      <c r="CC19" s="180" t="e">
        <f>calculate!CD52</f>
        <v>#VALUE!</v>
      </c>
      <c r="CD19" s="180" t="e">
        <f>calculate!CE52</f>
        <v>#VALUE!</v>
      </c>
      <c r="CE19" s="180" t="e">
        <f>calculate!CF52</f>
        <v>#VALUE!</v>
      </c>
      <c r="CF19" s="180" t="e">
        <f>calculate!CG52</f>
        <v>#VALUE!</v>
      </c>
      <c r="CG19" s="180" t="e">
        <f>calculate!CH52</f>
        <v>#VALUE!</v>
      </c>
      <c r="CH19" s="180" t="e">
        <f>calculate!CI52</f>
        <v>#VALUE!</v>
      </c>
      <c r="CI19" s="180" t="e">
        <f>calculate!CJ52</f>
        <v>#VALUE!</v>
      </c>
      <c r="CJ19" s="180" t="e">
        <f>calculate!CK52</f>
        <v>#VALUE!</v>
      </c>
      <c r="CK19" s="181" t="e">
        <f>calculate!CL52</f>
        <v>#VALUE!</v>
      </c>
      <c r="CL19" s="65"/>
      <c r="CM19" s="65"/>
      <c r="CN19" s="167"/>
      <c r="CO19" s="167"/>
      <c r="CP19" s="167"/>
      <c r="CQ19" s="65"/>
      <c r="CR19" s="135" t="s">
        <v>11</v>
      </c>
      <c r="CS19" s="179" t="e">
        <f>calculate!CT52</f>
        <v>#VALUE!</v>
      </c>
      <c r="CT19" s="180" t="e">
        <f>calculate!CU52</f>
        <v>#VALUE!</v>
      </c>
      <c r="CU19" s="180" t="e">
        <f>calculate!CV52</f>
        <v>#VALUE!</v>
      </c>
      <c r="CV19" s="180" t="e">
        <f>calculate!CW52</f>
        <v>#VALUE!</v>
      </c>
      <c r="CW19" s="180" t="e">
        <f>calculate!CX52</f>
        <v>#VALUE!</v>
      </c>
      <c r="CX19" s="180" t="e">
        <f>calculate!CY52</f>
        <v>#VALUE!</v>
      </c>
      <c r="CY19" s="180" t="e">
        <f>calculate!CZ52</f>
        <v>#VALUE!</v>
      </c>
      <c r="CZ19" s="180" t="e">
        <f>calculate!DA52</f>
        <v>#VALUE!</v>
      </c>
      <c r="DA19" s="180" t="e">
        <f>calculate!DB52</f>
        <v>#VALUE!</v>
      </c>
      <c r="DB19" s="180" t="e">
        <f>calculate!DC52</f>
        <v>#VALUE!</v>
      </c>
      <c r="DC19" s="180" t="e">
        <f>calculate!DD52</f>
        <v>#VALUE!</v>
      </c>
      <c r="DD19" s="181" t="e">
        <f>calculate!DE52</f>
        <v>#VALUE!</v>
      </c>
      <c r="DE19" s="65"/>
      <c r="DF19" s="65"/>
      <c r="DG19" s="167"/>
      <c r="DH19" s="167"/>
      <c r="DI19" s="167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65"/>
    </row>
    <row r="20" spans="1:126">
      <c r="A20" s="135" t="s">
        <v>12</v>
      </c>
      <c r="B20" s="179" t="e">
        <f>calculate!C61</f>
        <v>#VALUE!</v>
      </c>
      <c r="C20" s="180" t="e">
        <f>calculate!D61</f>
        <v>#VALUE!</v>
      </c>
      <c r="D20" s="180" t="e">
        <f>calculate!E61</f>
        <v>#VALUE!</v>
      </c>
      <c r="E20" s="180" t="e">
        <f>calculate!F61</f>
        <v>#VALUE!</v>
      </c>
      <c r="F20" s="180" t="e">
        <f>calculate!G61</f>
        <v>#VALUE!</v>
      </c>
      <c r="G20" s="180" t="e">
        <f>calculate!H61</f>
        <v>#VALUE!</v>
      </c>
      <c r="H20" s="180" t="e">
        <f>calculate!I61</f>
        <v>#VALUE!</v>
      </c>
      <c r="I20" s="180" t="e">
        <f>calculate!J61</f>
        <v>#VALUE!</v>
      </c>
      <c r="J20" s="180" t="e">
        <f>calculate!K61</f>
        <v>#VALUE!</v>
      </c>
      <c r="K20" s="180" t="e">
        <f>calculate!L61</f>
        <v>#VALUE!</v>
      </c>
      <c r="L20" s="180" t="e">
        <f>calculate!M61</f>
        <v>#VALUE!</v>
      </c>
      <c r="M20" s="181" t="e">
        <f>calculate!N61</f>
        <v>#VALUE!</v>
      </c>
      <c r="N20" s="65"/>
      <c r="O20" s="65"/>
      <c r="P20" s="167"/>
      <c r="Q20" s="167"/>
      <c r="R20" s="167"/>
      <c r="S20" s="65"/>
      <c r="T20" s="135" t="s">
        <v>12</v>
      </c>
      <c r="U20" s="179" t="e">
        <f>calculate!V61</f>
        <v>#VALUE!</v>
      </c>
      <c r="V20" s="180" t="e">
        <f>calculate!W61</f>
        <v>#VALUE!</v>
      </c>
      <c r="W20" s="180" t="e">
        <f>calculate!X61</f>
        <v>#VALUE!</v>
      </c>
      <c r="X20" s="180" t="e">
        <f>calculate!Y61</f>
        <v>#VALUE!</v>
      </c>
      <c r="Y20" s="180" t="e">
        <f>calculate!Z61</f>
        <v>#VALUE!</v>
      </c>
      <c r="Z20" s="180" t="e">
        <f>calculate!AA61</f>
        <v>#VALUE!</v>
      </c>
      <c r="AA20" s="180" t="e">
        <f>calculate!AB61</f>
        <v>#VALUE!</v>
      </c>
      <c r="AB20" s="180" t="e">
        <f>calculate!AC61</f>
        <v>#VALUE!</v>
      </c>
      <c r="AC20" s="180" t="e">
        <f>calculate!AD61</f>
        <v>#VALUE!</v>
      </c>
      <c r="AD20" s="180" t="e">
        <f>calculate!AE61</f>
        <v>#VALUE!</v>
      </c>
      <c r="AE20" s="180" t="e">
        <f>calculate!AF61</f>
        <v>#VALUE!</v>
      </c>
      <c r="AF20" s="181" t="e">
        <f>calculate!AG61</f>
        <v>#VALUE!</v>
      </c>
      <c r="AG20" s="65"/>
      <c r="AH20" s="65"/>
      <c r="AI20" s="167"/>
      <c r="AJ20" s="167"/>
      <c r="AK20" s="167"/>
      <c r="AL20" s="65"/>
      <c r="AM20" s="135" t="s">
        <v>12</v>
      </c>
      <c r="AN20" s="179" t="e">
        <f>calculate!AO61</f>
        <v>#VALUE!</v>
      </c>
      <c r="AO20" s="180" t="e">
        <f>calculate!AP61</f>
        <v>#VALUE!</v>
      </c>
      <c r="AP20" s="180" t="e">
        <f>calculate!AQ61</f>
        <v>#VALUE!</v>
      </c>
      <c r="AQ20" s="180" t="e">
        <f>calculate!AR61</f>
        <v>#VALUE!</v>
      </c>
      <c r="AR20" s="180" t="e">
        <f>calculate!AS61</f>
        <v>#VALUE!</v>
      </c>
      <c r="AS20" s="180" t="e">
        <f>calculate!AT61</f>
        <v>#VALUE!</v>
      </c>
      <c r="AT20" s="180" t="e">
        <f>calculate!AU61</f>
        <v>#VALUE!</v>
      </c>
      <c r="AU20" s="180" t="e">
        <f>calculate!AV61</f>
        <v>#VALUE!</v>
      </c>
      <c r="AV20" s="180" t="e">
        <f>calculate!AW61</f>
        <v>#VALUE!</v>
      </c>
      <c r="AW20" s="180" t="e">
        <f>calculate!AX61</f>
        <v>#VALUE!</v>
      </c>
      <c r="AX20" s="180" t="e">
        <f>calculate!AY61</f>
        <v>#VALUE!</v>
      </c>
      <c r="AY20" s="181" t="e">
        <f>calculate!AZ61</f>
        <v>#VALUE!</v>
      </c>
      <c r="AZ20" s="65"/>
      <c r="BA20" s="65"/>
      <c r="BB20" s="167"/>
      <c r="BC20" s="167"/>
      <c r="BD20" s="167"/>
      <c r="BE20" s="65"/>
      <c r="BF20" s="135" t="s">
        <v>12</v>
      </c>
      <c r="BG20" s="179" t="e">
        <f>calculate!BH61</f>
        <v>#VALUE!</v>
      </c>
      <c r="BH20" s="180" t="e">
        <f>calculate!BI61</f>
        <v>#VALUE!</v>
      </c>
      <c r="BI20" s="180" t="e">
        <f>calculate!BJ61</f>
        <v>#VALUE!</v>
      </c>
      <c r="BJ20" s="180" t="e">
        <f>calculate!BK61</f>
        <v>#VALUE!</v>
      </c>
      <c r="BK20" s="180" t="e">
        <f>calculate!BL61</f>
        <v>#VALUE!</v>
      </c>
      <c r="BL20" s="180" t="e">
        <f>calculate!BM61</f>
        <v>#VALUE!</v>
      </c>
      <c r="BM20" s="180" t="e">
        <f>calculate!BN61</f>
        <v>#VALUE!</v>
      </c>
      <c r="BN20" s="180" t="e">
        <f>calculate!BO61</f>
        <v>#VALUE!</v>
      </c>
      <c r="BO20" s="180" t="e">
        <f>calculate!BP61</f>
        <v>#VALUE!</v>
      </c>
      <c r="BP20" s="180" t="e">
        <f>calculate!BQ61</f>
        <v>#VALUE!</v>
      </c>
      <c r="BQ20" s="180" t="e">
        <f>calculate!BR61</f>
        <v>#VALUE!</v>
      </c>
      <c r="BR20" s="181" t="e">
        <f>calculate!BS61</f>
        <v>#VALUE!</v>
      </c>
      <c r="BS20" s="65"/>
      <c r="BT20" s="65"/>
      <c r="BU20" s="167"/>
      <c r="BV20" s="167"/>
      <c r="BW20" s="167"/>
      <c r="BX20" s="65"/>
      <c r="BY20" s="135" t="s">
        <v>12</v>
      </c>
      <c r="BZ20" s="179" t="e">
        <f>calculate!CA61</f>
        <v>#VALUE!</v>
      </c>
      <c r="CA20" s="180" t="e">
        <f>calculate!CB61</f>
        <v>#VALUE!</v>
      </c>
      <c r="CB20" s="180" t="e">
        <f>calculate!CC61</f>
        <v>#VALUE!</v>
      </c>
      <c r="CC20" s="180" t="e">
        <f>calculate!CD61</f>
        <v>#VALUE!</v>
      </c>
      <c r="CD20" s="180" t="e">
        <f>calculate!CE61</f>
        <v>#VALUE!</v>
      </c>
      <c r="CE20" s="180" t="e">
        <f>calculate!CF61</f>
        <v>#VALUE!</v>
      </c>
      <c r="CF20" s="180" t="e">
        <f>calculate!CG61</f>
        <v>#VALUE!</v>
      </c>
      <c r="CG20" s="180" t="e">
        <f>calculate!CH61</f>
        <v>#VALUE!</v>
      </c>
      <c r="CH20" s="180" t="e">
        <f>calculate!CI61</f>
        <v>#VALUE!</v>
      </c>
      <c r="CI20" s="180" t="e">
        <f>calculate!CJ61</f>
        <v>#VALUE!</v>
      </c>
      <c r="CJ20" s="180" t="e">
        <f>calculate!CK61</f>
        <v>#VALUE!</v>
      </c>
      <c r="CK20" s="181" t="e">
        <f>calculate!CL61</f>
        <v>#VALUE!</v>
      </c>
      <c r="CL20" s="65"/>
      <c r="CM20" s="65"/>
      <c r="CN20" s="167"/>
      <c r="CO20" s="167"/>
      <c r="CP20" s="167"/>
      <c r="CQ20" s="65"/>
      <c r="CR20" s="135" t="s">
        <v>12</v>
      </c>
      <c r="CS20" s="179" t="e">
        <f>calculate!CT61</f>
        <v>#VALUE!</v>
      </c>
      <c r="CT20" s="180" t="e">
        <f>calculate!CU61</f>
        <v>#VALUE!</v>
      </c>
      <c r="CU20" s="180" t="e">
        <f>calculate!CV61</f>
        <v>#VALUE!</v>
      </c>
      <c r="CV20" s="180" t="e">
        <f>calculate!CW61</f>
        <v>#VALUE!</v>
      </c>
      <c r="CW20" s="180" t="e">
        <f>calculate!CX61</f>
        <v>#VALUE!</v>
      </c>
      <c r="CX20" s="180" t="e">
        <f>calculate!CY61</f>
        <v>#VALUE!</v>
      </c>
      <c r="CY20" s="180" t="e">
        <f>calculate!CZ61</f>
        <v>#VALUE!</v>
      </c>
      <c r="CZ20" s="180" t="e">
        <f>calculate!DA61</f>
        <v>#VALUE!</v>
      </c>
      <c r="DA20" s="180" t="e">
        <f>calculate!DB61</f>
        <v>#VALUE!</v>
      </c>
      <c r="DB20" s="180" t="e">
        <f>calculate!DC61</f>
        <v>#VALUE!</v>
      </c>
      <c r="DC20" s="180" t="e">
        <f>calculate!DD61</f>
        <v>#VALUE!</v>
      </c>
      <c r="DD20" s="181" t="e">
        <f>calculate!DE61</f>
        <v>#VALUE!</v>
      </c>
      <c r="DE20" s="65"/>
      <c r="DF20" s="65"/>
      <c r="DG20" s="167"/>
      <c r="DH20" s="167"/>
      <c r="DI20" s="167"/>
      <c r="DJ20" s="65"/>
      <c r="DK20" s="65"/>
      <c r="DL20" s="65"/>
      <c r="DM20" s="65"/>
      <c r="DN20" s="65"/>
      <c r="DO20" s="65"/>
      <c r="DP20" s="65"/>
      <c r="DQ20" s="65"/>
      <c r="DR20" s="65"/>
      <c r="DS20" s="65"/>
      <c r="DT20" s="65"/>
      <c r="DU20" s="65"/>
      <c r="DV20" s="65"/>
    </row>
    <row r="21" spans="1:126" ht="15" thickBot="1">
      <c r="A21" s="135" t="s">
        <v>13</v>
      </c>
      <c r="B21" s="182" t="e">
        <f>calculate!C70</f>
        <v>#VALUE!</v>
      </c>
      <c r="C21" s="183" t="e">
        <f>calculate!D70</f>
        <v>#VALUE!</v>
      </c>
      <c r="D21" s="183" t="e">
        <f>calculate!E70</f>
        <v>#VALUE!</v>
      </c>
      <c r="E21" s="183" t="e">
        <f>calculate!F70</f>
        <v>#VALUE!</v>
      </c>
      <c r="F21" s="183" t="e">
        <f>calculate!G70</f>
        <v>#VALUE!</v>
      </c>
      <c r="G21" s="183" t="e">
        <f>calculate!H70</f>
        <v>#VALUE!</v>
      </c>
      <c r="H21" s="183" t="e">
        <f>calculate!I70</f>
        <v>#VALUE!</v>
      </c>
      <c r="I21" s="183" t="e">
        <f>calculate!J70</f>
        <v>#VALUE!</v>
      </c>
      <c r="J21" s="183" t="e">
        <f>calculate!K70</f>
        <v>#VALUE!</v>
      </c>
      <c r="K21" s="183" t="e">
        <f>calculate!L70</f>
        <v>#VALUE!</v>
      </c>
      <c r="L21" s="183" t="e">
        <f>calculate!M70</f>
        <v>#VALUE!</v>
      </c>
      <c r="M21" s="184" t="e">
        <f>calculate!N70</f>
        <v>#VALUE!</v>
      </c>
      <c r="N21" s="65"/>
      <c r="O21" s="65"/>
      <c r="P21" s="167"/>
      <c r="Q21" s="167"/>
      <c r="R21" s="167"/>
      <c r="S21" s="65"/>
      <c r="T21" s="135" t="s">
        <v>13</v>
      </c>
      <c r="U21" s="182" t="e">
        <f>calculate!V70</f>
        <v>#VALUE!</v>
      </c>
      <c r="V21" s="183" t="e">
        <f>calculate!W70</f>
        <v>#VALUE!</v>
      </c>
      <c r="W21" s="183" t="e">
        <f>calculate!X70</f>
        <v>#VALUE!</v>
      </c>
      <c r="X21" s="183" t="e">
        <f>calculate!Y70</f>
        <v>#VALUE!</v>
      </c>
      <c r="Y21" s="183" t="e">
        <f>calculate!Z70</f>
        <v>#VALUE!</v>
      </c>
      <c r="Z21" s="183" t="e">
        <f>calculate!AA70</f>
        <v>#VALUE!</v>
      </c>
      <c r="AA21" s="183" t="e">
        <f>calculate!AB70</f>
        <v>#VALUE!</v>
      </c>
      <c r="AB21" s="183" t="e">
        <f>calculate!AC70</f>
        <v>#VALUE!</v>
      </c>
      <c r="AC21" s="183" t="e">
        <f>calculate!AD70</f>
        <v>#VALUE!</v>
      </c>
      <c r="AD21" s="183" t="e">
        <f>calculate!AE70</f>
        <v>#VALUE!</v>
      </c>
      <c r="AE21" s="183" t="e">
        <f>calculate!AF70</f>
        <v>#VALUE!</v>
      </c>
      <c r="AF21" s="184" t="e">
        <f>calculate!AG70</f>
        <v>#VALUE!</v>
      </c>
      <c r="AG21" s="65"/>
      <c r="AH21" s="65"/>
      <c r="AI21" s="167"/>
      <c r="AJ21" s="167"/>
      <c r="AK21" s="167"/>
      <c r="AL21" s="65"/>
      <c r="AM21" s="135" t="s">
        <v>13</v>
      </c>
      <c r="AN21" s="182" t="e">
        <f>calculate!AO70</f>
        <v>#VALUE!</v>
      </c>
      <c r="AO21" s="183" t="e">
        <f>calculate!AP70</f>
        <v>#VALUE!</v>
      </c>
      <c r="AP21" s="183" t="e">
        <f>calculate!AQ70</f>
        <v>#VALUE!</v>
      </c>
      <c r="AQ21" s="183" t="e">
        <f>calculate!AR70</f>
        <v>#VALUE!</v>
      </c>
      <c r="AR21" s="183" t="e">
        <f>calculate!AS70</f>
        <v>#VALUE!</v>
      </c>
      <c r="AS21" s="183" t="e">
        <f>calculate!AT70</f>
        <v>#VALUE!</v>
      </c>
      <c r="AT21" s="183" t="e">
        <f>calculate!AU70</f>
        <v>#VALUE!</v>
      </c>
      <c r="AU21" s="183" t="e">
        <f>calculate!AV70</f>
        <v>#VALUE!</v>
      </c>
      <c r="AV21" s="183" t="e">
        <f>calculate!AW70</f>
        <v>#VALUE!</v>
      </c>
      <c r="AW21" s="183" t="e">
        <f>calculate!AX70</f>
        <v>#VALUE!</v>
      </c>
      <c r="AX21" s="183" t="e">
        <f>calculate!AY70</f>
        <v>#VALUE!</v>
      </c>
      <c r="AY21" s="184" t="e">
        <f>calculate!AZ70</f>
        <v>#VALUE!</v>
      </c>
      <c r="AZ21" s="65"/>
      <c r="BA21" s="65"/>
      <c r="BB21" s="167"/>
      <c r="BC21" s="167"/>
      <c r="BD21" s="167"/>
      <c r="BE21" s="65"/>
      <c r="BF21" s="135" t="s">
        <v>13</v>
      </c>
      <c r="BG21" s="182" t="e">
        <f>calculate!BH70</f>
        <v>#VALUE!</v>
      </c>
      <c r="BH21" s="183" t="e">
        <f>calculate!BI70</f>
        <v>#VALUE!</v>
      </c>
      <c r="BI21" s="183" t="e">
        <f>calculate!BJ70</f>
        <v>#VALUE!</v>
      </c>
      <c r="BJ21" s="183" t="e">
        <f>calculate!BK70</f>
        <v>#VALUE!</v>
      </c>
      <c r="BK21" s="183" t="e">
        <f>calculate!BL70</f>
        <v>#VALUE!</v>
      </c>
      <c r="BL21" s="183" t="e">
        <f>calculate!BM70</f>
        <v>#VALUE!</v>
      </c>
      <c r="BM21" s="183" t="e">
        <f>calculate!BN70</f>
        <v>#VALUE!</v>
      </c>
      <c r="BN21" s="183" t="e">
        <f>calculate!BO70</f>
        <v>#VALUE!</v>
      </c>
      <c r="BO21" s="183" t="e">
        <f>calculate!BP70</f>
        <v>#VALUE!</v>
      </c>
      <c r="BP21" s="183" t="e">
        <f>calculate!BQ70</f>
        <v>#VALUE!</v>
      </c>
      <c r="BQ21" s="183" t="e">
        <f>calculate!BR70</f>
        <v>#VALUE!</v>
      </c>
      <c r="BR21" s="184" t="e">
        <f>calculate!BS70</f>
        <v>#VALUE!</v>
      </c>
      <c r="BS21" s="65"/>
      <c r="BT21" s="65"/>
      <c r="BU21" s="167"/>
      <c r="BV21" s="167"/>
      <c r="BW21" s="167"/>
      <c r="BX21" s="65"/>
      <c r="BY21" s="135" t="s">
        <v>13</v>
      </c>
      <c r="BZ21" s="182" t="e">
        <f>calculate!CA70</f>
        <v>#VALUE!</v>
      </c>
      <c r="CA21" s="183" t="e">
        <f>calculate!CB70</f>
        <v>#VALUE!</v>
      </c>
      <c r="CB21" s="183" t="e">
        <f>calculate!CC70</f>
        <v>#VALUE!</v>
      </c>
      <c r="CC21" s="183" t="e">
        <f>calculate!CD70</f>
        <v>#VALUE!</v>
      </c>
      <c r="CD21" s="183" t="e">
        <f>calculate!CE70</f>
        <v>#VALUE!</v>
      </c>
      <c r="CE21" s="183" t="e">
        <f>calculate!CF70</f>
        <v>#VALUE!</v>
      </c>
      <c r="CF21" s="183" t="e">
        <f>calculate!CG70</f>
        <v>#VALUE!</v>
      </c>
      <c r="CG21" s="183" t="e">
        <f>calculate!CH70</f>
        <v>#VALUE!</v>
      </c>
      <c r="CH21" s="183" t="e">
        <f>calculate!CI70</f>
        <v>#VALUE!</v>
      </c>
      <c r="CI21" s="183" t="e">
        <f>calculate!CJ70</f>
        <v>#VALUE!</v>
      </c>
      <c r="CJ21" s="183" t="e">
        <f>calculate!CK70</f>
        <v>#VALUE!</v>
      </c>
      <c r="CK21" s="184" t="e">
        <f>calculate!CL70</f>
        <v>#VALUE!</v>
      </c>
      <c r="CL21" s="65"/>
      <c r="CM21" s="65"/>
      <c r="CN21" s="167"/>
      <c r="CO21" s="167"/>
      <c r="CP21" s="167"/>
      <c r="CQ21" s="65"/>
      <c r="CR21" s="135" t="s">
        <v>13</v>
      </c>
      <c r="CS21" s="182" t="e">
        <f>calculate!CT70</f>
        <v>#VALUE!</v>
      </c>
      <c r="CT21" s="183" t="e">
        <f>calculate!CU70</f>
        <v>#VALUE!</v>
      </c>
      <c r="CU21" s="183" t="e">
        <f>calculate!CV70</f>
        <v>#VALUE!</v>
      </c>
      <c r="CV21" s="183" t="e">
        <f>calculate!CW70</f>
        <v>#VALUE!</v>
      </c>
      <c r="CW21" s="183" t="e">
        <f>calculate!CX70</f>
        <v>#VALUE!</v>
      </c>
      <c r="CX21" s="183" t="e">
        <f>calculate!CY70</f>
        <v>#VALUE!</v>
      </c>
      <c r="CY21" s="183" t="e">
        <f>calculate!CZ70</f>
        <v>#VALUE!</v>
      </c>
      <c r="CZ21" s="183" t="e">
        <f>calculate!DA70</f>
        <v>#VALUE!</v>
      </c>
      <c r="DA21" s="183" t="e">
        <f>calculate!DB70</f>
        <v>#VALUE!</v>
      </c>
      <c r="DB21" s="183" t="e">
        <f>calculate!DC70</f>
        <v>#VALUE!</v>
      </c>
      <c r="DC21" s="183" t="e">
        <f>calculate!DD70</f>
        <v>#VALUE!</v>
      </c>
      <c r="DD21" s="184" t="e">
        <f>calculate!DE70</f>
        <v>#VALUE!</v>
      </c>
      <c r="DE21" s="65"/>
      <c r="DF21" s="65"/>
      <c r="DG21" s="167"/>
      <c r="DH21" s="167"/>
      <c r="DI21" s="167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</row>
    <row r="22" spans="1:126" ht="15" thickTop="1">
      <c r="A22" s="65"/>
      <c r="B22" s="173"/>
      <c r="C22" s="173"/>
      <c r="D22" s="173"/>
      <c r="E22" s="173"/>
      <c r="F22" s="173"/>
      <c r="G22" s="173"/>
      <c r="H22" s="173"/>
      <c r="I22" s="173"/>
      <c r="J22" s="65"/>
      <c r="K22" s="65"/>
      <c r="L22" s="65"/>
      <c r="M22" s="65"/>
      <c r="N22" s="65"/>
      <c r="O22" s="65"/>
      <c r="P22" s="167"/>
      <c r="Q22" s="167"/>
      <c r="R22" s="167"/>
      <c r="S22" s="65"/>
      <c r="T22" s="65"/>
      <c r="U22" s="173"/>
      <c r="V22" s="173"/>
      <c r="W22" s="173"/>
      <c r="X22" s="173"/>
      <c r="Y22" s="173"/>
      <c r="Z22" s="173"/>
      <c r="AA22" s="173"/>
      <c r="AB22" s="173"/>
      <c r="AC22" s="65"/>
      <c r="AD22" s="65"/>
      <c r="AE22" s="65"/>
      <c r="AF22" s="65"/>
      <c r="AG22" s="65"/>
      <c r="AH22" s="65"/>
      <c r="AI22" s="167"/>
      <c r="AJ22" s="167"/>
      <c r="AK22" s="167"/>
      <c r="AL22" s="65"/>
      <c r="AM22" s="65"/>
      <c r="AN22" s="173"/>
      <c r="AO22" s="173"/>
      <c r="AP22" s="173"/>
      <c r="AQ22" s="173"/>
      <c r="AR22" s="173"/>
      <c r="AS22" s="173"/>
      <c r="AT22" s="173"/>
      <c r="AU22" s="173"/>
      <c r="AV22" s="65"/>
      <c r="AW22" s="65"/>
      <c r="AX22" s="65"/>
      <c r="AY22" s="65"/>
      <c r="AZ22" s="65"/>
      <c r="BA22" s="65"/>
      <c r="BB22" s="167"/>
      <c r="BC22" s="167"/>
      <c r="BD22" s="167"/>
      <c r="BE22" s="65"/>
      <c r="BF22" s="65"/>
      <c r="BG22" s="173"/>
      <c r="BH22" s="173"/>
      <c r="BI22" s="173"/>
      <c r="BJ22" s="173"/>
      <c r="BK22" s="173"/>
      <c r="BL22" s="173"/>
      <c r="BM22" s="173"/>
      <c r="BN22" s="173"/>
      <c r="BO22" s="65"/>
      <c r="BP22" s="65"/>
      <c r="BQ22" s="65"/>
      <c r="BR22" s="65"/>
      <c r="BS22" s="65"/>
      <c r="BT22" s="65"/>
      <c r="BU22" s="167"/>
      <c r="BV22" s="167"/>
      <c r="BW22" s="167"/>
      <c r="BX22" s="65"/>
      <c r="BY22" s="65"/>
      <c r="BZ22" s="173"/>
      <c r="CA22" s="173"/>
      <c r="CB22" s="173"/>
      <c r="CC22" s="173"/>
      <c r="CD22" s="173"/>
      <c r="CE22" s="173"/>
      <c r="CF22" s="173"/>
      <c r="CG22" s="173"/>
      <c r="CH22" s="65"/>
      <c r="CI22" s="65"/>
      <c r="CJ22" s="65"/>
      <c r="CK22" s="65"/>
      <c r="CL22" s="65"/>
      <c r="CM22" s="65"/>
      <c r="CN22" s="167"/>
      <c r="CO22" s="167"/>
      <c r="CP22" s="167"/>
      <c r="CQ22" s="65"/>
      <c r="CR22" s="65"/>
      <c r="CS22" s="173"/>
      <c r="CT22" s="173"/>
      <c r="CU22" s="173"/>
      <c r="CV22" s="173"/>
      <c r="CW22" s="173"/>
      <c r="CX22" s="173"/>
      <c r="CY22" s="173"/>
      <c r="CZ22" s="173"/>
      <c r="DA22" s="65"/>
      <c r="DB22" s="65"/>
      <c r="DC22" s="65"/>
      <c r="DD22" s="65"/>
      <c r="DE22" s="65"/>
      <c r="DF22" s="65"/>
      <c r="DG22" s="167"/>
      <c r="DH22" s="167"/>
      <c r="DI22" s="167"/>
      <c r="DJ22" s="65"/>
      <c r="DK22" s="65"/>
      <c r="DL22" s="65"/>
      <c r="DM22" s="65"/>
      <c r="DN22" s="65"/>
      <c r="DO22" s="65"/>
      <c r="DP22" s="65"/>
      <c r="DQ22" s="65"/>
      <c r="DR22" s="65"/>
      <c r="DS22" s="65"/>
      <c r="DT22" s="65"/>
      <c r="DU22" s="65"/>
      <c r="DV22" s="65"/>
    </row>
    <row r="23" spans="1:126" ht="15" thickBot="1">
      <c r="A23" s="174" t="s">
        <v>233</v>
      </c>
      <c r="B23" s="175">
        <v>1</v>
      </c>
      <c r="C23" s="175">
        <v>2</v>
      </c>
      <c r="D23" s="175">
        <v>3</v>
      </c>
      <c r="E23" s="175">
        <v>4</v>
      </c>
      <c r="F23" s="175">
        <v>5</v>
      </c>
      <c r="G23" s="175">
        <v>6</v>
      </c>
      <c r="H23" s="175">
        <v>7</v>
      </c>
      <c r="I23" s="175">
        <v>8</v>
      </c>
      <c r="J23" s="79">
        <v>9</v>
      </c>
      <c r="K23" s="79">
        <v>10</v>
      </c>
      <c r="L23" s="79">
        <v>11</v>
      </c>
      <c r="M23" s="79">
        <v>12</v>
      </c>
      <c r="N23" s="65" t="s">
        <v>106</v>
      </c>
      <c r="O23" s="65"/>
      <c r="P23" s="167"/>
      <c r="Q23" s="167"/>
      <c r="R23" s="167"/>
      <c r="S23" s="65"/>
      <c r="T23" s="174" t="s">
        <v>233</v>
      </c>
      <c r="U23" s="175">
        <v>1</v>
      </c>
      <c r="V23" s="175">
        <v>2</v>
      </c>
      <c r="W23" s="175">
        <v>3</v>
      </c>
      <c r="X23" s="175">
        <v>4</v>
      </c>
      <c r="Y23" s="175">
        <v>5</v>
      </c>
      <c r="Z23" s="175">
        <v>6</v>
      </c>
      <c r="AA23" s="175">
        <v>7</v>
      </c>
      <c r="AB23" s="175">
        <v>8</v>
      </c>
      <c r="AC23" s="79">
        <v>9</v>
      </c>
      <c r="AD23" s="79">
        <v>10</v>
      </c>
      <c r="AE23" s="79">
        <v>11</v>
      </c>
      <c r="AF23" s="79">
        <v>12</v>
      </c>
      <c r="AG23" s="65" t="s">
        <v>102</v>
      </c>
      <c r="AH23" s="65"/>
      <c r="AI23" s="167"/>
      <c r="AJ23" s="167"/>
      <c r="AK23" s="167"/>
      <c r="AL23" s="65"/>
      <c r="AM23" s="174" t="s">
        <v>233</v>
      </c>
      <c r="AN23" s="175">
        <v>1</v>
      </c>
      <c r="AO23" s="175">
        <v>2</v>
      </c>
      <c r="AP23" s="175">
        <v>3</v>
      </c>
      <c r="AQ23" s="175">
        <v>4</v>
      </c>
      <c r="AR23" s="175">
        <v>5</v>
      </c>
      <c r="AS23" s="175">
        <v>6</v>
      </c>
      <c r="AT23" s="175">
        <v>7</v>
      </c>
      <c r="AU23" s="175">
        <v>8</v>
      </c>
      <c r="AV23" s="79">
        <v>9</v>
      </c>
      <c r="AW23" s="79">
        <v>10</v>
      </c>
      <c r="AX23" s="79">
        <v>11</v>
      </c>
      <c r="AY23" s="79">
        <v>12</v>
      </c>
      <c r="AZ23" s="65" t="s">
        <v>102</v>
      </c>
      <c r="BA23" s="65"/>
      <c r="BB23" s="167"/>
      <c r="BC23" s="167"/>
      <c r="BD23" s="167"/>
      <c r="BE23" s="65"/>
      <c r="BF23" s="174" t="s">
        <v>233</v>
      </c>
      <c r="BG23" s="175">
        <v>1</v>
      </c>
      <c r="BH23" s="175">
        <v>2</v>
      </c>
      <c r="BI23" s="175">
        <v>3</v>
      </c>
      <c r="BJ23" s="175">
        <v>4</v>
      </c>
      <c r="BK23" s="175">
        <v>5</v>
      </c>
      <c r="BL23" s="175">
        <v>6</v>
      </c>
      <c r="BM23" s="175">
        <v>7</v>
      </c>
      <c r="BN23" s="175">
        <v>8</v>
      </c>
      <c r="BO23" s="79">
        <v>9</v>
      </c>
      <c r="BP23" s="79">
        <v>10</v>
      </c>
      <c r="BQ23" s="79">
        <v>11</v>
      </c>
      <c r="BR23" s="79">
        <v>12</v>
      </c>
      <c r="BS23" s="65" t="s">
        <v>102</v>
      </c>
      <c r="BT23" s="65"/>
      <c r="BU23" s="167"/>
      <c r="BV23" s="167"/>
      <c r="BW23" s="167"/>
      <c r="BX23" s="65"/>
      <c r="BY23" s="174" t="s">
        <v>233</v>
      </c>
      <c r="BZ23" s="175">
        <v>1</v>
      </c>
      <c r="CA23" s="175">
        <v>2</v>
      </c>
      <c r="CB23" s="175">
        <v>3</v>
      </c>
      <c r="CC23" s="175">
        <v>4</v>
      </c>
      <c r="CD23" s="175">
        <v>5</v>
      </c>
      <c r="CE23" s="175">
        <v>6</v>
      </c>
      <c r="CF23" s="175">
        <v>7</v>
      </c>
      <c r="CG23" s="175">
        <v>8</v>
      </c>
      <c r="CH23" s="79">
        <v>9</v>
      </c>
      <c r="CI23" s="79">
        <v>10</v>
      </c>
      <c r="CJ23" s="79">
        <v>11</v>
      </c>
      <c r="CK23" s="79">
        <v>12</v>
      </c>
      <c r="CL23" s="65" t="s">
        <v>102</v>
      </c>
      <c r="CM23" s="65"/>
      <c r="CN23" s="167"/>
      <c r="CO23" s="167"/>
      <c r="CP23" s="167"/>
      <c r="CQ23" s="65"/>
      <c r="CR23" s="174" t="s">
        <v>233</v>
      </c>
      <c r="CS23" s="175">
        <v>1</v>
      </c>
      <c r="CT23" s="175">
        <v>2</v>
      </c>
      <c r="CU23" s="175">
        <v>3</v>
      </c>
      <c r="CV23" s="175">
        <v>4</v>
      </c>
      <c r="CW23" s="175">
        <v>5</v>
      </c>
      <c r="CX23" s="175">
        <v>6</v>
      </c>
      <c r="CY23" s="175">
        <v>7</v>
      </c>
      <c r="CZ23" s="175">
        <v>8</v>
      </c>
      <c r="DA23" s="79">
        <v>9</v>
      </c>
      <c r="DB23" s="79">
        <v>10</v>
      </c>
      <c r="DC23" s="79">
        <v>11</v>
      </c>
      <c r="DD23" s="79">
        <v>12</v>
      </c>
      <c r="DE23" s="65" t="s">
        <v>102</v>
      </c>
      <c r="DF23" s="65"/>
      <c r="DG23" s="167"/>
      <c r="DH23" s="167"/>
      <c r="DI23" s="167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</row>
    <row r="24" spans="1:126" ht="15" thickTop="1">
      <c r="A24" s="185" t="s">
        <v>14</v>
      </c>
      <c r="B24" s="186" t="e">
        <f>calculate!C8</f>
        <v>#VALUE!</v>
      </c>
      <c r="C24" s="186" t="e">
        <f>calculate!D8</f>
        <v>#VALUE!</v>
      </c>
      <c r="D24" s="186" t="e">
        <f>calculate!E8</f>
        <v>#VALUE!</v>
      </c>
      <c r="E24" s="186" t="e">
        <f>calculate!F8</f>
        <v>#VALUE!</v>
      </c>
      <c r="F24" s="186" t="e">
        <f>calculate!G8</f>
        <v>#VALUE!</v>
      </c>
      <c r="G24" s="186" t="e">
        <f>calculate!H8</f>
        <v>#VALUE!</v>
      </c>
      <c r="H24" s="186" t="e">
        <f>calculate!I8</f>
        <v>#VALUE!</v>
      </c>
      <c r="I24" s="186" t="e">
        <f>calculate!J8</f>
        <v>#VALUE!</v>
      </c>
      <c r="J24" s="186" t="e">
        <f>calculate!K8</f>
        <v>#VALUE!</v>
      </c>
      <c r="K24" s="186" t="e">
        <f>calculate!L8</f>
        <v>#VALUE!</v>
      </c>
      <c r="L24" s="186" t="e">
        <f>calculate!M8</f>
        <v>#VALUE!</v>
      </c>
      <c r="M24" s="187" t="e">
        <f>calculate!N8</f>
        <v>#VALUE!</v>
      </c>
      <c r="N24" s="65"/>
      <c r="O24" s="65"/>
      <c r="P24" s="167"/>
      <c r="Q24" s="167"/>
      <c r="R24" s="167"/>
      <c r="S24" s="65"/>
      <c r="T24" s="185" t="s">
        <v>14</v>
      </c>
      <c r="U24" s="186" t="e">
        <f>calculate!V8</f>
        <v>#VALUE!</v>
      </c>
      <c r="V24" s="186" t="e">
        <f>calculate!W8</f>
        <v>#VALUE!</v>
      </c>
      <c r="W24" s="186" t="e">
        <f>calculate!X8</f>
        <v>#VALUE!</v>
      </c>
      <c r="X24" s="186" t="e">
        <f>calculate!Y8</f>
        <v>#VALUE!</v>
      </c>
      <c r="Y24" s="186" t="e">
        <f>calculate!Z8</f>
        <v>#VALUE!</v>
      </c>
      <c r="Z24" s="186" t="e">
        <f>calculate!AA8</f>
        <v>#VALUE!</v>
      </c>
      <c r="AA24" s="186" t="e">
        <f>calculate!AB8</f>
        <v>#VALUE!</v>
      </c>
      <c r="AB24" s="186" t="e">
        <f>calculate!AC8</f>
        <v>#VALUE!</v>
      </c>
      <c r="AC24" s="186" t="e">
        <f>calculate!AD8</f>
        <v>#VALUE!</v>
      </c>
      <c r="AD24" s="186" t="e">
        <f>calculate!AE8</f>
        <v>#VALUE!</v>
      </c>
      <c r="AE24" s="186" t="e">
        <f>calculate!AF8</f>
        <v>#VALUE!</v>
      </c>
      <c r="AF24" s="187" t="e">
        <f>calculate!AG8</f>
        <v>#VALUE!</v>
      </c>
      <c r="AG24" s="65"/>
      <c r="AH24" s="65"/>
      <c r="AI24" s="167"/>
      <c r="AJ24" s="167"/>
      <c r="AK24" s="167"/>
      <c r="AL24" s="65"/>
      <c r="AM24" s="185" t="s">
        <v>14</v>
      </c>
      <c r="AN24" s="186" t="e">
        <f>calculate!AO8</f>
        <v>#VALUE!</v>
      </c>
      <c r="AO24" s="186" t="e">
        <f>calculate!AP8</f>
        <v>#VALUE!</v>
      </c>
      <c r="AP24" s="186" t="e">
        <f>calculate!AQ8</f>
        <v>#VALUE!</v>
      </c>
      <c r="AQ24" s="186" t="e">
        <f>calculate!AR8</f>
        <v>#VALUE!</v>
      </c>
      <c r="AR24" s="186" t="e">
        <f>calculate!AS8</f>
        <v>#VALUE!</v>
      </c>
      <c r="AS24" s="186" t="e">
        <f>calculate!AT8</f>
        <v>#VALUE!</v>
      </c>
      <c r="AT24" s="186" t="e">
        <f>calculate!AU8</f>
        <v>#VALUE!</v>
      </c>
      <c r="AU24" s="186" t="e">
        <f>calculate!AV8</f>
        <v>#VALUE!</v>
      </c>
      <c r="AV24" s="186" t="e">
        <f>calculate!AW8</f>
        <v>#VALUE!</v>
      </c>
      <c r="AW24" s="186" t="e">
        <f>calculate!AX8</f>
        <v>#VALUE!</v>
      </c>
      <c r="AX24" s="186" t="e">
        <f>calculate!AY8</f>
        <v>#VALUE!</v>
      </c>
      <c r="AY24" s="187" t="e">
        <f>calculate!AZ8</f>
        <v>#VALUE!</v>
      </c>
      <c r="AZ24" s="65"/>
      <c r="BA24" s="65"/>
      <c r="BB24" s="167"/>
      <c r="BC24" s="167"/>
      <c r="BD24" s="167"/>
      <c r="BE24" s="65"/>
      <c r="BF24" s="185" t="s">
        <v>14</v>
      </c>
      <c r="BG24" s="186" t="e">
        <f>calculate!BH8</f>
        <v>#VALUE!</v>
      </c>
      <c r="BH24" s="186" t="e">
        <f>calculate!BI8</f>
        <v>#VALUE!</v>
      </c>
      <c r="BI24" s="186" t="e">
        <f>calculate!BJ8</f>
        <v>#VALUE!</v>
      </c>
      <c r="BJ24" s="186" t="e">
        <f>calculate!BK8</f>
        <v>#VALUE!</v>
      </c>
      <c r="BK24" s="186" t="e">
        <f>calculate!BL8</f>
        <v>#VALUE!</v>
      </c>
      <c r="BL24" s="186" t="e">
        <f>calculate!BM8</f>
        <v>#VALUE!</v>
      </c>
      <c r="BM24" s="186" t="e">
        <f>calculate!BN8</f>
        <v>#VALUE!</v>
      </c>
      <c r="BN24" s="186" t="e">
        <f>calculate!BO8</f>
        <v>#VALUE!</v>
      </c>
      <c r="BO24" s="186" t="e">
        <f>calculate!BP8</f>
        <v>#VALUE!</v>
      </c>
      <c r="BP24" s="186" t="e">
        <f>calculate!BQ8</f>
        <v>#VALUE!</v>
      </c>
      <c r="BQ24" s="186" t="e">
        <f>calculate!BR8</f>
        <v>#VALUE!</v>
      </c>
      <c r="BR24" s="187" t="e">
        <f>calculate!BS8</f>
        <v>#VALUE!</v>
      </c>
      <c r="BS24" s="65"/>
      <c r="BT24" s="65"/>
      <c r="BU24" s="167"/>
      <c r="BV24" s="167"/>
      <c r="BW24" s="167"/>
      <c r="BX24" s="65"/>
      <c r="BY24" s="185" t="s">
        <v>14</v>
      </c>
      <c r="BZ24" s="186" t="e">
        <f>calculate!CA8</f>
        <v>#VALUE!</v>
      </c>
      <c r="CA24" s="186" t="e">
        <f>calculate!CB8</f>
        <v>#VALUE!</v>
      </c>
      <c r="CB24" s="186" t="e">
        <f>calculate!CC8</f>
        <v>#VALUE!</v>
      </c>
      <c r="CC24" s="186" t="e">
        <f>calculate!CD8</f>
        <v>#VALUE!</v>
      </c>
      <c r="CD24" s="186" t="e">
        <f>calculate!CE8</f>
        <v>#VALUE!</v>
      </c>
      <c r="CE24" s="186" t="e">
        <f>calculate!CF8</f>
        <v>#VALUE!</v>
      </c>
      <c r="CF24" s="186" t="e">
        <f>calculate!CG8</f>
        <v>#VALUE!</v>
      </c>
      <c r="CG24" s="186" t="e">
        <f>calculate!CH8</f>
        <v>#VALUE!</v>
      </c>
      <c r="CH24" s="186" t="e">
        <f>calculate!CI8</f>
        <v>#VALUE!</v>
      </c>
      <c r="CI24" s="186" t="e">
        <f>calculate!CJ8</f>
        <v>#VALUE!</v>
      </c>
      <c r="CJ24" s="186" t="e">
        <f>calculate!CK8</f>
        <v>#VALUE!</v>
      </c>
      <c r="CK24" s="187" t="e">
        <f>calculate!CL8</f>
        <v>#VALUE!</v>
      </c>
      <c r="CL24" s="65"/>
      <c r="CM24" s="65"/>
      <c r="CN24" s="167"/>
      <c r="CO24" s="167"/>
      <c r="CP24" s="167"/>
      <c r="CQ24" s="65"/>
      <c r="CR24" s="185" t="s">
        <v>14</v>
      </c>
      <c r="CS24" s="186" t="e">
        <f>calculate!CT8</f>
        <v>#VALUE!</v>
      </c>
      <c r="CT24" s="186" t="e">
        <f>calculate!CU8</f>
        <v>#VALUE!</v>
      </c>
      <c r="CU24" s="186" t="e">
        <f>calculate!CV8</f>
        <v>#VALUE!</v>
      </c>
      <c r="CV24" s="186" t="e">
        <f>calculate!CW8</f>
        <v>#VALUE!</v>
      </c>
      <c r="CW24" s="186" t="e">
        <f>calculate!CX8</f>
        <v>#VALUE!</v>
      </c>
      <c r="CX24" s="186" t="e">
        <f>calculate!CY8</f>
        <v>#VALUE!</v>
      </c>
      <c r="CY24" s="186" t="e">
        <f>calculate!CZ8</f>
        <v>#VALUE!</v>
      </c>
      <c r="CZ24" s="186" t="e">
        <f>calculate!DA8</f>
        <v>#VALUE!</v>
      </c>
      <c r="DA24" s="186" t="e">
        <f>calculate!DB8</f>
        <v>#VALUE!</v>
      </c>
      <c r="DB24" s="186" t="e">
        <f>calculate!DC8</f>
        <v>#VALUE!</v>
      </c>
      <c r="DC24" s="186" t="e">
        <f>calculate!DD8</f>
        <v>#VALUE!</v>
      </c>
      <c r="DD24" s="187" t="e">
        <f>calculate!DE8</f>
        <v>#VALUE!</v>
      </c>
      <c r="DE24" s="65"/>
      <c r="DF24" s="65"/>
      <c r="DG24" s="167"/>
      <c r="DH24" s="167"/>
      <c r="DI24" s="167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</row>
    <row r="25" spans="1:126">
      <c r="A25" s="185" t="s">
        <v>15</v>
      </c>
      <c r="B25" s="188" t="e">
        <f>calculate!C17</f>
        <v>#VALUE!</v>
      </c>
      <c r="C25" s="188" t="e">
        <f>calculate!D17</f>
        <v>#VALUE!</v>
      </c>
      <c r="D25" s="188" t="e">
        <f>calculate!E17</f>
        <v>#VALUE!</v>
      </c>
      <c r="E25" s="188" t="e">
        <f>calculate!F17</f>
        <v>#VALUE!</v>
      </c>
      <c r="F25" s="188" t="e">
        <f>calculate!G17</f>
        <v>#VALUE!</v>
      </c>
      <c r="G25" s="188" t="e">
        <f>calculate!H17</f>
        <v>#VALUE!</v>
      </c>
      <c r="H25" s="188" t="e">
        <f>calculate!I17</f>
        <v>#VALUE!</v>
      </c>
      <c r="I25" s="188" t="e">
        <f>calculate!J17</f>
        <v>#VALUE!</v>
      </c>
      <c r="J25" s="188" t="e">
        <f>calculate!K17</f>
        <v>#VALUE!</v>
      </c>
      <c r="K25" s="188" t="e">
        <f>calculate!L17</f>
        <v>#VALUE!</v>
      </c>
      <c r="L25" s="188" t="e">
        <f>calculate!M17</f>
        <v>#VALUE!</v>
      </c>
      <c r="M25" s="189" t="e">
        <f>calculate!N17</f>
        <v>#VALUE!</v>
      </c>
      <c r="N25" s="65"/>
      <c r="O25" s="65"/>
      <c r="P25" s="167"/>
      <c r="Q25" s="167"/>
      <c r="R25" s="167"/>
      <c r="S25" s="65"/>
      <c r="T25" s="185" t="s">
        <v>15</v>
      </c>
      <c r="U25" s="188" t="e">
        <f>calculate!V17</f>
        <v>#VALUE!</v>
      </c>
      <c r="V25" s="188" t="e">
        <f>calculate!W17</f>
        <v>#VALUE!</v>
      </c>
      <c r="W25" s="188" t="e">
        <f>calculate!X17</f>
        <v>#VALUE!</v>
      </c>
      <c r="X25" s="188" t="e">
        <f>calculate!Y17</f>
        <v>#VALUE!</v>
      </c>
      <c r="Y25" s="188" t="e">
        <f>calculate!Z17</f>
        <v>#VALUE!</v>
      </c>
      <c r="Z25" s="188" t="e">
        <f>calculate!AA17</f>
        <v>#VALUE!</v>
      </c>
      <c r="AA25" s="188" t="e">
        <f>calculate!AB17</f>
        <v>#VALUE!</v>
      </c>
      <c r="AB25" s="188" t="e">
        <f>calculate!AC17</f>
        <v>#VALUE!</v>
      </c>
      <c r="AC25" s="188" t="e">
        <f>calculate!AD17</f>
        <v>#VALUE!</v>
      </c>
      <c r="AD25" s="188" t="e">
        <f>calculate!AE17</f>
        <v>#VALUE!</v>
      </c>
      <c r="AE25" s="188" t="e">
        <f>calculate!AF17</f>
        <v>#VALUE!</v>
      </c>
      <c r="AF25" s="189" t="e">
        <f>calculate!AG17</f>
        <v>#VALUE!</v>
      </c>
      <c r="AG25" s="65"/>
      <c r="AH25" s="65"/>
      <c r="AI25" s="167"/>
      <c r="AJ25" s="167"/>
      <c r="AK25" s="167"/>
      <c r="AL25" s="65"/>
      <c r="AM25" s="185" t="s">
        <v>15</v>
      </c>
      <c r="AN25" s="188" t="e">
        <f>calculate!AO17</f>
        <v>#VALUE!</v>
      </c>
      <c r="AO25" s="188" t="e">
        <f>calculate!AP17</f>
        <v>#VALUE!</v>
      </c>
      <c r="AP25" s="188" t="e">
        <f>calculate!AQ17</f>
        <v>#VALUE!</v>
      </c>
      <c r="AQ25" s="188" t="e">
        <f>calculate!AR17</f>
        <v>#VALUE!</v>
      </c>
      <c r="AR25" s="188" t="e">
        <f>calculate!AS17</f>
        <v>#VALUE!</v>
      </c>
      <c r="AS25" s="188" t="e">
        <f>calculate!AT17</f>
        <v>#VALUE!</v>
      </c>
      <c r="AT25" s="188" t="e">
        <f>calculate!AU17</f>
        <v>#VALUE!</v>
      </c>
      <c r="AU25" s="188" t="e">
        <f>calculate!AV17</f>
        <v>#VALUE!</v>
      </c>
      <c r="AV25" s="188" t="e">
        <f>calculate!AW17</f>
        <v>#VALUE!</v>
      </c>
      <c r="AW25" s="188" t="e">
        <f>calculate!AX17</f>
        <v>#VALUE!</v>
      </c>
      <c r="AX25" s="188" t="e">
        <f>calculate!AY17</f>
        <v>#VALUE!</v>
      </c>
      <c r="AY25" s="189" t="e">
        <f>calculate!AZ17</f>
        <v>#VALUE!</v>
      </c>
      <c r="AZ25" s="65"/>
      <c r="BA25" s="65"/>
      <c r="BB25" s="167"/>
      <c r="BC25" s="167"/>
      <c r="BD25" s="167"/>
      <c r="BE25" s="65"/>
      <c r="BF25" s="185" t="s">
        <v>15</v>
      </c>
      <c r="BG25" s="188" t="e">
        <f>calculate!BH17</f>
        <v>#VALUE!</v>
      </c>
      <c r="BH25" s="188" t="e">
        <f>calculate!BI17</f>
        <v>#VALUE!</v>
      </c>
      <c r="BI25" s="188" t="e">
        <f>calculate!BJ17</f>
        <v>#VALUE!</v>
      </c>
      <c r="BJ25" s="188" t="e">
        <f>calculate!BK17</f>
        <v>#VALUE!</v>
      </c>
      <c r="BK25" s="188" t="e">
        <f>calculate!BL17</f>
        <v>#VALUE!</v>
      </c>
      <c r="BL25" s="188" t="e">
        <f>calculate!BM17</f>
        <v>#VALUE!</v>
      </c>
      <c r="BM25" s="188" t="e">
        <f>calculate!BN17</f>
        <v>#VALUE!</v>
      </c>
      <c r="BN25" s="188" t="e">
        <f>calculate!BO17</f>
        <v>#VALUE!</v>
      </c>
      <c r="BO25" s="188" t="e">
        <f>calculate!BP17</f>
        <v>#VALUE!</v>
      </c>
      <c r="BP25" s="188" t="e">
        <f>calculate!BQ17</f>
        <v>#VALUE!</v>
      </c>
      <c r="BQ25" s="188" t="e">
        <f>calculate!BR17</f>
        <v>#VALUE!</v>
      </c>
      <c r="BR25" s="189" t="e">
        <f>calculate!BS17</f>
        <v>#VALUE!</v>
      </c>
      <c r="BS25" s="65"/>
      <c r="BT25" s="65"/>
      <c r="BU25" s="167"/>
      <c r="BV25" s="167"/>
      <c r="BW25" s="167"/>
      <c r="BX25" s="65"/>
      <c r="BY25" s="185" t="s">
        <v>15</v>
      </c>
      <c r="BZ25" s="188" t="e">
        <f>calculate!CA17</f>
        <v>#VALUE!</v>
      </c>
      <c r="CA25" s="188" t="e">
        <f>calculate!CB17</f>
        <v>#VALUE!</v>
      </c>
      <c r="CB25" s="188" t="e">
        <f>calculate!CC17</f>
        <v>#VALUE!</v>
      </c>
      <c r="CC25" s="188" t="e">
        <f>calculate!CD17</f>
        <v>#VALUE!</v>
      </c>
      <c r="CD25" s="188" t="e">
        <f>calculate!CE17</f>
        <v>#VALUE!</v>
      </c>
      <c r="CE25" s="188" t="e">
        <f>calculate!CF17</f>
        <v>#VALUE!</v>
      </c>
      <c r="CF25" s="188" t="e">
        <f>calculate!CG17</f>
        <v>#VALUE!</v>
      </c>
      <c r="CG25" s="188" t="e">
        <f>calculate!CH17</f>
        <v>#VALUE!</v>
      </c>
      <c r="CH25" s="188" t="e">
        <f>calculate!CI17</f>
        <v>#VALUE!</v>
      </c>
      <c r="CI25" s="188" t="e">
        <f>calculate!CJ17</f>
        <v>#VALUE!</v>
      </c>
      <c r="CJ25" s="188" t="e">
        <f>calculate!CK17</f>
        <v>#VALUE!</v>
      </c>
      <c r="CK25" s="189" t="e">
        <f>calculate!CL17</f>
        <v>#VALUE!</v>
      </c>
      <c r="CL25" s="65"/>
      <c r="CM25" s="65"/>
      <c r="CN25" s="167"/>
      <c r="CO25" s="167"/>
      <c r="CP25" s="167"/>
      <c r="CQ25" s="65"/>
      <c r="CR25" s="185" t="s">
        <v>15</v>
      </c>
      <c r="CS25" s="188" t="e">
        <f>calculate!CT17</f>
        <v>#VALUE!</v>
      </c>
      <c r="CT25" s="188" t="e">
        <f>calculate!CU17</f>
        <v>#VALUE!</v>
      </c>
      <c r="CU25" s="188" t="e">
        <f>calculate!CV17</f>
        <v>#VALUE!</v>
      </c>
      <c r="CV25" s="188" t="e">
        <f>calculate!CW17</f>
        <v>#VALUE!</v>
      </c>
      <c r="CW25" s="188" t="e">
        <f>calculate!CX17</f>
        <v>#VALUE!</v>
      </c>
      <c r="CX25" s="188" t="e">
        <f>calculate!CY17</f>
        <v>#VALUE!</v>
      </c>
      <c r="CY25" s="188" t="e">
        <f>calculate!CZ17</f>
        <v>#VALUE!</v>
      </c>
      <c r="CZ25" s="188" t="e">
        <f>calculate!DA17</f>
        <v>#VALUE!</v>
      </c>
      <c r="DA25" s="188" t="e">
        <f>calculate!DB17</f>
        <v>#VALUE!</v>
      </c>
      <c r="DB25" s="188" t="e">
        <f>calculate!DC17</f>
        <v>#VALUE!</v>
      </c>
      <c r="DC25" s="188" t="e">
        <f>calculate!DD17</f>
        <v>#VALUE!</v>
      </c>
      <c r="DD25" s="189" t="e">
        <f>calculate!DE17</f>
        <v>#VALUE!</v>
      </c>
      <c r="DE25" s="65"/>
      <c r="DF25" s="65"/>
      <c r="DG25" s="167"/>
      <c r="DH25" s="167"/>
      <c r="DI25" s="167"/>
      <c r="DJ25" s="65"/>
      <c r="DK25" s="65"/>
      <c r="DL25" s="65"/>
      <c r="DM25" s="65"/>
      <c r="DN25" s="65"/>
      <c r="DO25" s="65"/>
      <c r="DP25" s="65"/>
      <c r="DQ25" s="65"/>
      <c r="DR25" s="65"/>
      <c r="DS25" s="65"/>
      <c r="DT25" s="65"/>
      <c r="DU25" s="65"/>
      <c r="DV25" s="65"/>
    </row>
    <row r="26" spans="1:126">
      <c r="A26" s="185" t="s">
        <v>16</v>
      </c>
      <c r="B26" s="188" t="e">
        <f>calculate!C26</f>
        <v>#VALUE!</v>
      </c>
      <c r="C26" s="188" t="e">
        <f>calculate!D26</f>
        <v>#VALUE!</v>
      </c>
      <c r="D26" s="188" t="e">
        <f>calculate!E26</f>
        <v>#VALUE!</v>
      </c>
      <c r="E26" s="188" t="e">
        <f>calculate!F26</f>
        <v>#VALUE!</v>
      </c>
      <c r="F26" s="188" t="e">
        <f>calculate!G26</f>
        <v>#VALUE!</v>
      </c>
      <c r="G26" s="188" t="e">
        <f>calculate!H26</f>
        <v>#VALUE!</v>
      </c>
      <c r="H26" s="188" t="e">
        <f>calculate!I26</f>
        <v>#VALUE!</v>
      </c>
      <c r="I26" s="188" t="e">
        <f>calculate!J26</f>
        <v>#VALUE!</v>
      </c>
      <c r="J26" s="188" t="e">
        <f>calculate!K26</f>
        <v>#VALUE!</v>
      </c>
      <c r="K26" s="188" t="e">
        <f>calculate!L26</f>
        <v>#VALUE!</v>
      </c>
      <c r="L26" s="188" t="e">
        <f>calculate!M26</f>
        <v>#VALUE!</v>
      </c>
      <c r="M26" s="189" t="e">
        <f>calculate!N26</f>
        <v>#VALUE!</v>
      </c>
      <c r="N26" s="65"/>
      <c r="O26" s="65"/>
      <c r="P26" s="167"/>
      <c r="Q26" s="167"/>
      <c r="R26" s="167"/>
      <c r="S26" s="65"/>
      <c r="T26" s="185" t="s">
        <v>16</v>
      </c>
      <c r="U26" s="188" t="e">
        <f>calculate!V26</f>
        <v>#VALUE!</v>
      </c>
      <c r="V26" s="188" t="e">
        <f>calculate!W26</f>
        <v>#VALUE!</v>
      </c>
      <c r="W26" s="188" t="e">
        <f>calculate!X26</f>
        <v>#VALUE!</v>
      </c>
      <c r="X26" s="188" t="e">
        <f>calculate!Y26</f>
        <v>#VALUE!</v>
      </c>
      <c r="Y26" s="188" t="e">
        <f>calculate!Z26</f>
        <v>#VALUE!</v>
      </c>
      <c r="Z26" s="188" t="e">
        <f>calculate!AA26</f>
        <v>#VALUE!</v>
      </c>
      <c r="AA26" s="188" t="e">
        <f>calculate!AB26</f>
        <v>#VALUE!</v>
      </c>
      <c r="AB26" s="188" t="e">
        <f>calculate!AC26</f>
        <v>#VALUE!</v>
      </c>
      <c r="AC26" s="188" t="e">
        <f>calculate!AD26</f>
        <v>#VALUE!</v>
      </c>
      <c r="AD26" s="188" t="e">
        <f>calculate!AE26</f>
        <v>#VALUE!</v>
      </c>
      <c r="AE26" s="188" t="e">
        <f>calculate!AF26</f>
        <v>#VALUE!</v>
      </c>
      <c r="AF26" s="189" t="e">
        <f>calculate!AG26</f>
        <v>#VALUE!</v>
      </c>
      <c r="AG26" s="65"/>
      <c r="AH26" s="65"/>
      <c r="AI26" s="167"/>
      <c r="AJ26" s="167"/>
      <c r="AK26" s="167"/>
      <c r="AL26" s="65"/>
      <c r="AM26" s="185" t="s">
        <v>16</v>
      </c>
      <c r="AN26" s="188" t="e">
        <f>calculate!AO26</f>
        <v>#VALUE!</v>
      </c>
      <c r="AO26" s="188" t="e">
        <f>calculate!AP26</f>
        <v>#VALUE!</v>
      </c>
      <c r="AP26" s="188" t="e">
        <f>calculate!AQ26</f>
        <v>#VALUE!</v>
      </c>
      <c r="AQ26" s="188" t="e">
        <f>calculate!AR26</f>
        <v>#VALUE!</v>
      </c>
      <c r="AR26" s="188" t="e">
        <f>calculate!AS26</f>
        <v>#VALUE!</v>
      </c>
      <c r="AS26" s="188" t="e">
        <f>calculate!AT26</f>
        <v>#VALUE!</v>
      </c>
      <c r="AT26" s="188" t="e">
        <f>calculate!AU26</f>
        <v>#VALUE!</v>
      </c>
      <c r="AU26" s="188" t="e">
        <f>calculate!AV26</f>
        <v>#VALUE!</v>
      </c>
      <c r="AV26" s="188" t="e">
        <f>calculate!AW26</f>
        <v>#VALUE!</v>
      </c>
      <c r="AW26" s="188" t="e">
        <f>calculate!AX26</f>
        <v>#VALUE!</v>
      </c>
      <c r="AX26" s="188" t="e">
        <f>calculate!AY26</f>
        <v>#VALUE!</v>
      </c>
      <c r="AY26" s="189" t="e">
        <f>calculate!AZ26</f>
        <v>#VALUE!</v>
      </c>
      <c r="AZ26" s="65"/>
      <c r="BA26" s="65"/>
      <c r="BB26" s="167"/>
      <c r="BC26" s="167"/>
      <c r="BD26" s="167"/>
      <c r="BE26" s="65"/>
      <c r="BF26" s="185" t="s">
        <v>16</v>
      </c>
      <c r="BG26" s="188" t="e">
        <f>calculate!BH26</f>
        <v>#VALUE!</v>
      </c>
      <c r="BH26" s="188" t="e">
        <f>calculate!BI26</f>
        <v>#VALUE!</v>
      </c>
      <c r="BI26" s="188" t="e">
        <f>calculate!BJ26</f>
        <v>#VALUE!</v>
      </c>
      <c r="BJ26" s="188" t="e">
        <f>calculate!BK26</f>
        <v>#VALUE!</v>
      </c>
      <c r="BK26" s="188" t="e">
        <f>calculate!BL26</f>
        <v>#VALUE!</v>
      </c>
      <c r="BL26" s="188" t="e">
        <f>calculate!BM26</f>
        <v>#VALUE!</v>
      </c>
      <c r="BM26" s="188" t="e">
        <f>calculate!BN26</f>
        <v>#VALUE!</v>
      </c>
      <c r="BN26" s="188" t="e">
        <f>calculate!BO26</f>
        <v>#VALUE!</v>
      </c>
      <c r="BO26" s="188" t="e">
        <f>calculate!BP26</f>
        <v>#VALUE!</v>
      </c>
      <c r="BP26" s="188" t="e">
        <f>calculate!BQ26</f>
        <v>#VALUE!</v>
      </c>
      <c r="BQ26" s="188" t="e">
        <f>calculate!BR26</f>
        <v>#VALUE!</v>
      </c>
      <c r="BR26" s="189" t="e">
        <f>calculate!BS26</f>
        <v>#VALUE!</v>
      </c>
      <c r="BS26" s="65"/>
      <c r="BT26" s="65"/>
      <c r="BU26" s="167"/>
      <c r="BV26" s="167"/>
      <c r="BW26" s="167"/>
      <c r="BX26" s="65"/>
      <c r="BY26" s="185" t="s">
        <v>16</v>
      </c>
      <c r="BZ26" s="188" t="e">
        <f>calculate!CA26</f>
        <v>#VALUE!</v>
      </c>
      <c r="CA26" s="188" t="e">
        <f>calculate!CB26</f>
        <v>#VALUE!</v>
      </c>
      <c r="CB26" s="188" t="e">
        <f>calculate!CC26</f>
        <v>#VALUE!</v>
      </c>
      <c r="CC26" s="188" t="e">
        <f>calculate!CD26</f>
        <v>#VALUE!</v>
      </c>
      <c r="CD26" s="188" t="e">
        <f>calculate!CE26</f>
        <v>#VALUE!</v>
      </c>
      <c r="CE26" s="188" t="e">
        <f>calculate!CF26</f>
        <v>#VALUE!</v>
      </c>
      <c r="CF26" s="188" t="e">
        <f>calculate!CG26</f>
        <v>#VALUE!</v>
      </c>
      <c r="CG26" s="188" t="e">
        <f>calculate!CH26</f>
        <v>#VALUE!</v>
      </c>
      <c r="CH26" s="188" t="e">
        <f>calculate!CI26</f>
        <v>#VALUE!</v>
      </c>
      <c r="CI26" s="188" t="e">
        <f>calculate!CJ26</f>
        <v>#VALUE!</v>
      </c>
      <c r="CJ26" s="188" t="e">
        <f>calculate!CK26</f>
        <v>#VALUE!</v>
      </c>
      <c r="CK26" s="189" t="e">
        <f>calculate!CL26</f>
        <v>#VALUE!</v>
      </c>
      <c r="CL26" s="65"/>
      <c r="CM26" s="65"/>
      <c r="CN26" s="167"/>
      <c r="CO26" s="167"/>
      <c r="CP26" s="167"/>
      <c r="CQ26" s="65"/>
      <c r="CR26" s="185" t="s">
        <v>16</v>
      </c>
      <c r="CS26" s="188" t="e">
        <f>calculate!CT26</f>
        <v>#VALUE!</v>
      </c>
      <c r="CT26" s="188" t="e">
        <f>calculate!CU26</f>
        <v>#VALUE!</v>
      </c>
      <c r="CU26" s="188" t="e">
        <f>calculate!CV26</f>
        <v>#VALUE!</v>
      </c>
      <c r="CV26" s="188" t="e">
        <f>calculate!CW26</f>
        <v>#VALUE!</v>
      </c>
      <c r="CW26" s="188" t="e">
        <f>calculate!CX26</f>
        <v>#VALUE!</v>
      </c>
      <c r="CX26" s="188" t="e">
        <f>calculate!CY26</f>
        <v>#VALUE!</v>
      </c>
      <c r="CY26" s="188" t="e">
        <f>calculate!CZ26</f>
        <v>#VALUE!</v>
      </c>
      <c r="CZ26" s="188" t="e">
        <f>calculate!DA26</f>
        <v>#VALUE!</v>
      </c>
      <c r="DA26" s="188" t="e">
        <f>calculate!DB26</f>
        <v>#VALUE!</v>
      </c>
      <c r="DB26" s="188" t="e">
        <f>calculate!DC26</f>
        <v>#VALUE!</v>
      </c>
      <c r="DC26" s="188" t="e">
        <f>calculate!DD26</f>
        <v>#VALUE!</v>
      </c>
      <c r="DD26" s="189" t="e">
        <f>calculate!DE26</f>
        <v>#VALUE!</v>
      </c>
      <c r="DE26" s="65"/>
      <c r="DF26" s="65"/>
      <c r="DG26" s="167"/>
      <c r="DH26" s="167"/>
      <c r="DI26" s="167"/>
      <c r="DJ26" s="65"/>
      <c r="DK26" s="65"/>
      <c r="DL26" s="65"/>
      <c r="DM26" s="65"/>
      <c r="DN26" s="65"/>
      <c r="DO26" s="65"/>
      <c r="DP26" s="65"/>
      <c r="DQ26" s="65"/>
      <c r="DR26" s="65"/>
      <c r="DS26" s="65"/>
      <c r="DT26" s="65"/>
      <c r="DU26" s="65"/>
      <c r="DV26" s="65"/>
    </row>
    <row r="27" spans="1:126">
      <c r="A27" s="185" t="s">
        <v>17</v>
      </c>
      <c r="B27" s="188" t="e">
        <f>calculate!C35</f>
        <v>#VALUE!</v>
      </c>
      <c r="C27" s="188" t="e">
        <f>calculate!D35</f>
        <v>#VALUE!</v>
      </c>
      <c r="D27" s="188" t="e">
        <f>calculate!E35</f>
        <v>#VALUE!</v>
      </c>
      <c r="E27" s="188" t="e">
        <f>calculate!F35</f>
        <v>#VALUE!</v>
      </c>
      <c r="F27" s="188" t="e">
        <f>calculate!G35</f>
        <v>#VALUE!</v>
      </c>
      <c r="G27" s="188" t="e">
        <f>calculate!H35</f>
        <v>#VALUE!</v>
      </c>
      <c r="H27" s="188" t="e">
        <f>calculate!I35</f>
        <v>#VALUE!</v>
      </c>
      <c r="I27" s="188" t="e">
        <f>calculate!J35</f>
        <v>#VALUE!</v>
      </c>
      <c r="J27" s="188" t="e">
        <f>calculate!K35</f>
        <v>#VALUE!</v>
      </c>
      <c r="K27" s="188" t="e">
        <f>calculate!L35</f>
        <v>#VALUE!</v>
      </c>
      <c r="L27" s="188" t="e">
        <f>calculate!M35</f>
        <v>#VALUE!</v>
      </c>
      <c r="M27" s="189" t="e">
        <f>calculate!N35</f>
        <v>#VALUE!</v>
      </c>
      <c r="N27" s="65"/>
      <c r="O27" s="65"/>
      <c r="P27" s="167"/>
      <c r="Q27" s="167"/>
      <c r="R27" s="167"/>
      <c r="S27" s="65"/>
      <c r="T27" s="185" t="s">
        <v>17</v>
      </c>
      <c r="U27" s="188" t="e">
        <f>calculate!V35</f>
        <v>#VALUE!</v>
      </c>
      <c r="V27" s="188" t="e">
        <f>calculate!W35</f>
        <v>#VALUE!</v>
      </c>
      <c r="W27" s="188" t="e">
        <f>calculate!X35</f>
        <v>#VALUE!</v>
      </c>
      <c r="X27" s="188" t="e">
        <f>calculate!Y35</f>
        <v>#VALUE!</v>
      </c>
      <c r="Y27" s="188" t="e">
        <f>calculate!Z35</f>
        <v>#VALUE!</v>
      </c>
      <c r="Z27" s="188" t="e">
        <f>calculate!AA35</f>
        <v>#VALUE!</v>
      </c>
      <c r="AA27" s="188" t="e">
        <f>calculate!AB35</f>
        <v>#VALUE!</v>
      </c>
      <c r="AB27" s="188" t="e">
        <f>calculate!AC35</f>
        <v>#VALUE!</v>
      </c>
      <c r="AC27" s="188" t="e">
        <f>calculate!AD35</f>
        <v>#VALUE!</v>
      </c>
      <c r="AD27" s="188" t="e">
        <f>calculate!AE35</f>
        <v>#VALUE!</v>
      </c>
      <c r="AE27" s="188" t="e">
        <f>calculate!AF35</f>
        <v>#VALUE!</v>
      </c>
      <c r="AF27" s="189" t="e">
        <f>calculate!AG35</f>
        <v>#VALUE!</v>
      </c>
      <c r="AG27" s="65"/>
      <c r="AH27" s="65"/>
      <c r="AI27" s="167"/>
      <c r="AJ27" s="167"/>
      <c r="AK27" s="167"/>
      <c r="AL27" s="65"/>
      <c r="AM27" s="185" t="s">
        <v>17</v>
      </c>
      <c r="AN27" s="188" t="e">
        <f>calculate!AO35</f>
        <v>#VALUE!</v>
      </c>
      <c r="AO27" s="188" t="e">
        <f>calculate!AP35</f>
        <v>#VALUE!</v>
      </c>
      <c r="AP27" s="188" t="e">
        <f>calculate!AQ35</f>
        <v>#VALUE!</v>
      </c>
      <c r="AQ27" s="188" t="e">
        <f>calculate!AR35</f>
        <v>#VALUE!</v>
      </c>
      <c r="AR27" s="188" t="e">
        <f>calculate!AS35</f>
        <v>#VALUE!</v>
      </c>
      <c r="AS27" s="188" t="e">
        <f>calculate!AT35</f>
        <v>#VALUE!</v>
      </c>
      <c r="AT27" s="188" t="e">
        <f>calculate!AU35</f>
        <v>#VALUE!</v>
      </c>
      <c r="AU27" s="188" t="e">
        <f>calculate!AV35</f>
        <v>#VALUE!</v>
      </c>
      <c r="AV27" s="188" t="e">
        <f>calculate!AW35</f>
        <v>#VALUE!</v>
      </c>
      <c r="AW27" s="188" t="e">
        <f>calculate!AX35</f>
        <v>#VALUE!</v>
      </c>
      <c r="AX27" s="188" t="e">
        <f>calculate!AY35</f>
        <v>#VALUE!</v>
      </c>
      <c r="AY27" s="189" t="e">
        <f>calculate!AZ35</f>
        <v>#VALUE!</v>
      </c>
      <c r="AZ27" s="65"/>
      <c r="BA27" s="65"/>
      <c r="BB27" s="167"/>
      <c r="BC27" s="167"/>
      <c r="BD27" s="167"/>
      <c r="BE27" s="65"/>
      <c r="BF27" s="185" t="s">
        <v>17</v>
      </c>
      <c r="BG27" s="188" t="e">
        <f>calculate!BH35</f>
        <v>#VALUE!</v>
      </c>
      <c r="BH27" s="188" t="e">
        <f>calculate!BI35</f>
        <v>#VALUE!</v>
      </c>
      <c r="BI27" s="188" t="e">
        <f>calculate!BJ35</f>
        <v>#VALUE!</v>
      </c>
      <c r="BJ27" s="188" t="e">
        <f>calculate!BK35</f>
        <v>#VALUE!</v>
      </c>
      <c r="BK27" s="188" t="e">
        <f>calculate!BL35</f>
        <v>#VALUE!</v>
      </c>
      <c r="BL27" s="188" t="e">
        <f>calculate!BM35</f>
        <v>#VALUE!</v>
      </c>
      <c r="BM27" s="188" t="e">
        <f>calculate!BN35</f>
        <v>#VALUE!</v>
      </c>
      <c r="BN27" s="188" t="e">
        <f>calculate!BO35</f>
        <v>#VALUE!</v>
      </c>
      <c r="BO27" s="188" t="e">
        <f>calculate!BP35</f>
        <v>#VALUE!</v>
      </c>
      <c r="BP27" s="188" t="e">
        <f>calculate!BQ35</f>
        <v>#VALUE!</v>
      </c>
      <c r="BQ27" s="188" t="e">
        <f>calculate!BR35</f>
        <v>#VALUE!</v>
      </c>
      <c r="BR27" s="189" t="e">
        <f>calculate!BS35</f>
        <v>#VALUE!</v>
      </c>
      <c r="BS27" s="65"/>
      <c r="BT27" s="65"/>
      <c r="BU27" s="167"/>
      <c r="BV27" s="167"/>
      <c r="BW27" s="167"/>
      <c r="BX27" s="65"/>
      <c r="BY27" s="185" t="s">
        <v>17</v>
      </c>
      <c r="BZ27" s="188" t="e">
        <f>calculate!CA35</f>
        <v>#VALUE!</v>
      </c>
      <c r="CA27" s="188" t="e">
        <f>calculate!CB35</f>
        <v>#VALUE!</v>
      </c>
      <c r="CB27" s="188" t="e">
        <f>calculate!CC35</f>
        <v>#VALUE!</v>
      </c>
      <c r="CC27" s="188" t="e">
        <f>calculate!CD35</f>
        <v>#VALUE!</v>
      </c>
      <c r="CD27" s="188" t="e">
        <f>calculate!CE35</f>
        <v>#VALUE!</v>
      </c>
      <c r="CE27" s="188" t="e">
        <f>calculate!CF35</f>
        <v>#VALUE!</v>
      </c>
      <c r="CF27" s="188" t="e">
        <f>calculate!CG35</f>
        <v>#VALUE!</v>
      </c>
      <c r="CG27" s="188" t="e">
        <f>calculate!CH35</f>
        <v>#VALUE!</v>
      </c>
      <c r="CH27" s="188" t="e">
        <f>calculate!CI35</f>
        <v>#VALUE!</v>
      </c>
      <c r="CI27" s="188" t="e">
        <f>calculate!CJ35</f>
        <v>#VALUE!</v>
      </c>
      <c r="CJ27" s="188" t="e">
        <f>calculate!CK35</f>
        <v>#VALUE!</v>
      </c>
      <c r="CK27" s="189" t="e">
        <f>calculate!CL35</f>
        <v>#VALUE!</v>
      </c>
      <c r="CL27" s="65"/>
      <c r="CM27" s="65"/>
      <c r="CN27" s="167"/>
      <c r="CO27" s="167"/>
      <c r="CP27" s="167"/>
      <c r="CQ27" s="65"/>
      <c r="CR27" s="185" t="s">
        <v>17</v>
      </c>
      <c r="CS27" s="188" t="e">
        <f>calculate!CT35</f>
        <v>#VALUE!</v>
      </c>
      <c r="CT27" s="188" t="e">
        <f>calculate!CU35</f>
        <v>#VALUE!</v>
      </c>
      <c r="CU27" s="188" t="e">
        <f>calculate!CV35</f>
        <v>#VALUE!</v>
      </c>
      <c r="CV27" s="188" t="e">
        <f>calculate!CW35</f>
        <v>#VALUE!</v>
      </c>
      <c r="CW27" s="188" t="e">
        <f>calculate!CX35</f>
        <v>#VALUE!</v>
      </c>
      <c r="CX27" s="188" t="e">
        <f>calculate!CY35</f>
        <v>#VALUE!</v>
      </c>
      <c r="CY27" s="188" t="e">
        <f>calculate!CZ35</f>
        <v>#VALUE!</v>
      </c>
      <c r="CZ27" s="188" t="e">
        <f>calculate!DA35</f>
        <v>#VALUE!</v>
      </c>
      <c r="DA27" s="188" t="e">
        <f>calculate!DB35</f>
        <v>#VALUE!</v>
      </c>
      <c r="DB27" s="188" t="e">
        <f>calculate!DC35</f>
        <v>#VALUE!</v>
      </c>
      <c r="DC27" s="188" t="e">
        <f>calculate!DD35</f>
        <v>#VALUE!</v>
      </c>
      <c r="DD27" s="189" t="e">
        <f>calculate!DE35</f>
        <v>#VALUE!</v>
      </c>
      <c r="DE27" s="65"/>
      <c r="DF27" s="65"/>
      <c r="DG27" s="167"/>
      <c r="DH27" s="167"/>
      <c r="DI27" s="167"/>
      <c r="DJ27" s="65"/>
      <c r="DK27" s="65"/>
      <c r="DL27" s="65"/>
      <c r="DM27" s="65"/>
      <c r="DN27" s="65"/>
      <c r="DO27" s="65"/>
      <c r="DP27" s="65"/>
      <c r="DQ27" s="65"/>
      <c r="DR27" s="65"/>
      <c r="DS27" s="65"/>
      <c r="DT27" s="65"/>
      <c r="DU27" s="65"/>
      <c r="DV27" s="65"/>
    </row>
    <row r="28" spans="1:126">
      <c r="A28" s="185" t="s">
        <v>18</v>
      </c>
      <c r="B28" s="188" t="e">
        <f>calculate!C44</f>
        <v>#VALUE!</v>
      </c>
      <c r="C28" s="188" t="e">
        <f>calculate!D44</f>
        <v>#VALUE!</v>
      </c>
      <c r="D28" s="188" t="e">
        <f>calculate!E44</f>
        <v>#VALUE!</v>
      </c>
      <c r="E28" s="188" t="e">
        <f>calculate!F44</f>
        <v>#VALUE!</v>
      </c>
      <c r="F28" s="188" t="e">
        <f>calculate!G44</f>
        <v>#VALUE!</v>
      </c>
      <c r="G28" s="188" t="e">
        <f>calculate!H44</f>
        <v>#VALUE!</v>
      </c>
      <c r="H28" s="188" t="e">
        <f>calculate!I44</f>
        <v>#VALUE!</v>
      </c>
      <c r="I28" s="188" t="e">
        <f>calculate!J44</f>
        <v>#VALUE!</v>
      </c>
      <c r="J28" s="188" t="e">
        <f>calculate!K44</f>
        <v>#VALUE!</v>
      </c>
      <c r="K28" s="188" t="e">
        <f>calculate!L44</f>
        <v>#VALUE!</v>
      </c>
      <c r="L28" s="188" t="e">
        <f>calculate!M44</f>
        <v>#VALUE!</v>
      </c>
      <c r="M28" s="190" t="e">
        <f>calculate!N44</f>
        <v>#VALUE!</v>
      </c>
      <c r="N28" s="65"/>
      <c r="O28" s="65"/>
      <c r="P28" s="167"/>
      <c r="Q28" s="167"/>
      <c r="R28" s="167"/>
      <c r="S28" s="65"/>
      <c r="T28" s="185" t="s">
        <v>18</v>
      </c>
      <c r="U28" s="188" t="e">
        <f>calculate!V44</f>
        <v>#VALUE!</v>
      </c>
      <c r="V28" s="188" t="e">
        <f>calculate!W44</f>
        <v>#VALUE!</v>
      </c>
      <c r="W28" s="188" t="e">
        <f>calculate!X44</f>
        <v>#VALUE!</v>
      </c>
      <c r="X28" s="188" t="e">
        <f>calculate!Y44</f>
        <v>#VALUE!</v>
      </c>
      <c r="Y28" s="188" t="e">
        <f>calculate!Z44</f>
        <v>#VALUE!</v>
      </c>
      <c r="Z28" s="188" t="e">
        <f>calculate!AA44</f>
        <v>#VALUE!</v>
      </c>
      <c r="AA28" s="188" t="e">
        <f>calculate!AB44</f>
        <v>#VALUE!</v>
      </c>
      <c r="AB28" s="188" t="e">
        <f>calculate!AC44</f>
        <v>#VALUE!</v>
      </c>
      <c r="AC28" s="188" t="e">
        <f>calculate!AD44</f>
        <v>#VALUE!</v>
      </c>
      <c r="AD28" s="188" t="e">
        <f>calculate!AE44</f>
        <v>#VALUE!</v>
      </c>
      <c r="AE28" s="188" t="e">
        <f>calculate!AF44</f>
        <v>#VALUE!</v>
      </c>
      <c r="AF28" s="190" t="e">
        <f>calculate!AG44</f>
        <v>#VALUE!</v>
      </c>
      <c r="AG28" s="65"/>
      <c r="AH28" s="65"/>
      <c r="AI28" s="167"/>
      <c r="AJ28" s="167"/>
      <c r="AK28" s="167"/>
      <c r="AL28" s="65"/>
      <c r="AM28" s="185" t="s">
        <v>18</v>
      </c>
      <c r="AN28" s="188" t="e">
        <f>calculate!AO44</f>
        <v>#VALUE!</v>
      </c>
      <c r="AO28" s="188" t="e">
        <f>calculate!AP44</f>
        <v>#VALUE!</v>
      </c>
      <c r="AP28" s="188" t="e">
        <f>calculate!AQ44</f>
        <v>#VALUE!</v>
      </c>
      <c r="AQ28" s="188" t="e">
        <f>calculate!AR44</f>
        <v>#VALUE!</v>
      </c>
      <c r="AR28" s="188" t="e">
        <f>calculate!AS44</f>
        <v>#VALUE!</v>
      </c>
      <c r="AS28" s="188" t="e">
        <f>calculate!AT44</f>
        <v>#VALUE!</v>
      </c>
      <c r="AT28" s="188" t="e">
        <f>calculate!AU44</f>
        <v>#VALUE!</v>
      </c>
      <c r="AU28" s="188" t="e">
        <f>calculate!AV44</f>
        <v>#VALUE!</v>
      </c>
      <c r="AV28" s="188" t="e">
        <f>calculate!AW44</f>
        <v>#VALUE!</v>
      </c>
      <c r="AW28" s="188" t="e">
        <f>calculate!AX44</f>
        <v>#VALUE!</v>
      </c>
      <c r="AX28" s="188" t="e">
        <f>calculate!AY44</f>
        <v>#VALUE!</v>
      </c>
      <c r="AY28" s="190" t="e">
        <f>calculate!AZ44</f>
        <v>#VALUE!</v>
      </c>
      <c r="AZ28" s="65"/>
      <c r="BA28" s="65"/>
      <c r="BB28" s="167"/>
      <c r="BC28" s="167"/>
      <c r="BD28" s="167"/>
      <c r="BE28" s="65"/>
      <c r="BF28" s="185" t="s">
        <v>18</v>
      </c>
      <c r="BG28" s="188" t="e">
        <f>calculate!BH44</f>
        <v>#VALUE!</v>
      </c>
      <c r="BH28" s="188" t="e">
        <f>calculate!BI44</f>
        <v>#VALUE!</v>
      </c>
      <c r="BI28" s="188" t="e">
        <f>calculate!BJ44</f>
        <v>#VALUE!</v>
      </c>
      <c r="BJ28" s="188" t="e">
        <f>calculate!BK44</f>
        <v>#VALUE!</v>
      </c>
      <c r="BK28" s="188" t="e">
        <f>calculate!BL44</f>
        <v>#VALUE!</v>
      </c>
      <c r="BL28" s="188" t="e">
        <f>calculate!BM44</f>
        <v>#VALUE!</v>
      </c>
      <c r="BM28" s="188" t="e">
        <f>calculate!BN44</f>
        <v>#VALUE!</v>
      </c>
      <c r="BN28" s="188" t="e">
        <f>calculate!BO44</f>
        <v>#VALUE!</v>
      </c>
      <c r="BO28" s="188" t="e">
        <f>calculate!BP44</f>
        <v>#VALUE!</v>
      </c>
      <c r="BP28" s="188" t="e">
        <f>calculate!BQ44</f>
        <v>#VALUE!</v>
      </c>
      <c r="BQ28" s="188" t="e">
        <f>calculate!BR44</f>
        <v>#VALUE!</v>
      </c>
      <c r="BR28" s="190" t="e">
        <f>calculate!BS44</f>
        <v>#VALUE!</v>
      </c>
      <c r="BS28" s="65"/>
      <c r="BT28" s="65"/>
      <c r="BU28" s="167"/>
      <c r="BV28" s="167"/>
      <c r="BW28" s="167"/>
      <c r="BX28" s="65"/>
      <c r="BY28" s="185" t="s">
        <v>18</v>
      </c>
      <c r="BZ28" s="188" t="e">
        <f>calculate!CA44</f>
        <v>#VALUE!</v>
      </c>
      <c r="CA28" s="188" t="e">
        <f>calculate!CB44</f>
        <v>#VALUE!</v>
      </c>
      <c r="CB28" s="188" t="e">
        <f>calculate!CC44</f>
        <v>#VALUE!</v>
      </c>
      <c r="CC28" s="188" t="e">
        <f>calculate!CD44</f>
        <v>#VALUE!</v>
      </c>
      <c r="CD28" s="188" t="e">
        <f>calculate!CE44</f>
        <v>#VALUE!</v>
      </c>
      <c r="CE28" s="188" t="e">
        <f>calculate!CF44</f>
        <v>#VALUE!</v>
      </c>
      <c r="CF28" s="188" t="e">
        <f>calculate!CG44</f>
        <v>#VALUE!</v>
      </c>
      <c r="CG28" s="188" t="e">
        <f>calculate!CH44</f>
        <v>#VALUE!</v>
      </c>
      <c r="CH28" s="188" t="e">
        <f>calculate!CI44</f>
        <v>#VALUE!</v>
      </c>
      <c r="CI28" s="188" t="e">
        <f>calculate!CJ44</f>
        <v>#VALUE!</v>
      </c>
      <c r="CJ28" s="188" t="e">
        <f>calculate!CK44</f>
        <v>#VALUE!</v>
      </c>
      <c r="CK28" s="190" t="e">
        <f>calculate!CL44</f>
        <v>#VALUE!</v>
      </c>
      <c r="CL28" s="65"/>
      <c r="CM28" s="65"/>
      <c r="CN28" s="167"/>
      <c r="CO28" s="167"/>
      <c r="CP28" s="167"/>
      <c r="CQ28" s="65"/>
      <c r="CR28" s="185" t="s">
        <v>18</v>
      </c>
      <c r="CS28" s="188" t="e">
        <f>calculate!CT44</f>
        <v>#VALUE!</v>
      </c>
      <c r="CT28" s="188" t="e">
        <f>calculate!CU44</f>
        <v>#VALUE!</v>
      </c>
      <c r="CU28" s="188" t="e">
        <f>calculate!CV44</f>
        <v>#VALUE!</v>
      </c>
      <c r="CV28" s="188" t="e">
        <f>calculate!CW44</f>
        <v>#VALUE!</v>
      </c>
      <c r="CW28" s="188" t="e">
        <f>calculate!CX44</f>
        <v>#VALUE!</v>
      </c>
      <c r="CX28" s="188" t="e">
        <f>calculate!CY44</f>
        <v>#VALUE!</v>
      </c>
      <c r="CY28" s="188" t="e">
        <f>calculate!CZ44</f>
        <v>#VALUE!</v>
      </c>
      <c r="CZ28" s="188" t="e">
        <f>calculate!DA44</f>
        <v>#VALUE!</v>
      </c>
      <c r="DA28" s="188" t="e">
        <f>calculate!DB44</f>
        <v>#VALUE!</v>
      </c>
      <c r="DB28" s="188" t="e">
        <f>calculate!DC44</f>
        <v>#VALUE!</v>
      </c>
      <c r="DC28" s="188" t="e">
        <f>calculate!DD44</f>
        <v>#VALUE!</v>
      </c>
      <c r="DD28" s="190" t="e">
        <f>calculate!DE44</f>
        <v>#VALUE!</v>
      </c>
      <c r="DE28" s="65"/>
      <c r="DF28" s="65"/>
      <c r="DG28" s="167"/>
      <c r="DH28" s="167"/>
      <c r="DI28" s="167"/>
      <c r="DJ28" s="65"/>
      <c r="DK28" s="65"/>
      <c r="DL28" s="65"/>
      <c r="DM28" s="65"/>
      <c r="DN28" s="65"/>
      <c r="DO28" s="65"/>
      <c r="DP28" s="65"/>
      <c r="DQ28" s="65"/>
      <c r="DR28" s="65"/>
      <c r="DS28" s="65"/>
      <c r="DT28" s="65"/>
      <c r="DU28" s="65"/>
      <c r="DV28" s="65"/>
    </row>
    <row r="29" spans="1:126">
      <c r="A29" s="185" t="s">
        <v>19</v>
      </c>
      <c r="B29" s="188" t="e">
        <f>calculate!C53</f>
        <v>#VALUE!</v>
      </c>
      <c r="C29" s="188" t="e">
        <f>calculate!D53</f>
        <v>#VALUE!</v>
      </c>
      <c r="D29" s="188" t="e">
        <f>calculate!E53</f>
        <v>#VALUE!</v>
      </c>
      <c r="E29" s="188" t="e">
        <f>calculate!F53</f>
        <v>#VALUE!</v>
      </c>
      <c r="F29" s="188" t="e">
        <f>calculate!G53</f>
        <v>#VALUE!</v>
      </c>
      <c r="G29" s="188" t="e">
        <f>calculate!H53</f>
        <v>#VALUE!</v>
      </c>
      <c r="H29" s="188" t="e">
        <f>calculate!I53</f>
        <v>#VALUE!</v>
      </c>
      <c r="I29" s="188" t="e">
        <f>calculate!J53</f>
        <v>#VALUE!</v>
      </c>
      <c r="J29" s="188" t="e">
        <f>calculate!K53</f>
        <v>#VALUE!</v>
      </c>
      <c r="K29" s="188" t="e">
        <f>calculate!L53</f>
        <v>#VALUE!</v>
      </c>
      <c r="L29" s="188" t="e">
        <f>calculate!M53</f>
        <v>#VALUE!</v>
      </c>
      <c r="M29" s="190" t="e">
        <f>calculate!N53</f>
        <v>#VALUE!</v>
      </c>
      <c r="N29" s="65"/>
      <c r="O29" s="65"/>
      <c r="P29" s="167"/>
      <c r="Q29" s="167"/>
      <c r="R29" s="167"/>
      <c r="S29" s="65"/>
      <c r="T29" s="185" t="s">
        <v>19</v>
      </c>
      <c r="U29" s="188" t="e">
        <f>calculate!V53</f>
        <v>#VALUE!</v>
      </c>
      <c r="V29" s="188" t="e">
        <f>calculate!W53</f>
        <v>#VALUE!</v>
      </c>
      <c r="W29" s="188" t="e">
        <f>calculate!X53</f>
        <v>#VALUE!</v>
      </c>
      <c r="X29" s="188" t="e">
        <f>calculate!Y53</f>
        <v>#VALUE!</v>
      </c>
      <c r="Y29" s="188" t="e">
        <f>calculate!Z53</f>
        <v>#VALUE!</v>
      </c>
      <c r="Z29" s="188" t="e">
        <f>calculate!AA53</f>
        <v>#VALUE!</v>
      </c>
      <c r="AA29" s="188" t="e">
        <f>calculate!AB53</f>
        <v>#VALUE!</v>
      </c>
      <c r="AB29" s="188" t="e">
        <f>calculate!AC53</f>
        <v>#VALUE!</v>
      </c>
      <c r="AC29" s="188" t="e">
        <f>calculate!AD53</f>
        <v>#VALUE!</v>
      </c>
      <c r="AD29" s="188" t="e">
        <f>calculate!AE53</f>
        <v>#VALUE!</v>
      </c>
      <c r="AE29" s="188" t="e">
        <f>calculate!AF53</f>
        <v>#VALUE!</v>
      </c>
      <c r="AF29" s="190" t="e">
        <f>calculate!AG53</f>
        <v>#VALUE!</v>
      </c>
      <c r="AG29" s="65"/>
      <c r="AH29" s="65"/>
      <c r="AI29" s="167"/>
      <c r="AJ29" s="167"/>
      <c r="AK29" s="167"/>
      <c r="AL29" s="65"/>
      <c r="AM29" s="185" t="s">
        <v>19</v>
      </c>
      <c r="AN29" s="188" t="e">
        <f>calculate!AO53</f>
        <v>#VALUE!</v>
      </c>
      <c r="AO29" s="188" t="e">
        <f>calculate!AP53</f>
        <v>#VALUE!</v>
      </c>
      <c r="AP29" s="188" t="e">
        <f>calculate!AQ53</f>
        <v>#VALUE!</v>
      </c>
      <c r="AQ29" s="188" t="e">
        <f>calculate!AR53</f>
        <v>#VALUE!</v>
      </c>
      <c r="AR29" s="188" t="e">
        <f>calculate!AS53</f>
        <v>#VALUE!</v>
      </c>
      <c r="AS29" s="188" t="e">
        <f>calculate!AT53</f>
        <v>#VALUE!</v>
      </c>
      <c r="AT29" s="188" t="e">
        <f>calculate!AU53</f>
        <v>#VALUE!</v>
      </c>
      <c r="AU29" s="188" t="e">
        <f>calculate!AV53</f>
        <v>#VALUE!</v>
      </c>
      <c r="AV29" s="188" t="e">
        <f>calculate!AW53</f>
        <v>#VALUE!</v>
      </c>
      <c r="AW29" s="188" t="e">
        <f>calculate!AX53</f>
        <v>#VALUE!</v>
      </c>
      <c r="AX29" s="188" t="e">
        <f>calculate!AY53</f>
        <v>#VALUE!</v>
      </c>
      <c r="AY29" s="190" t="e">
        <f>calculate!AZ53</f>
        <v>#VALUE!</v>
      </c>
      <c r="AZ29" s="65"/>
      <c r="BA29" s="65"/>
      <c r="BB29" s="167"/>
      <c r="BC29" s="167"/>
      <c r="BD29" s="167"/>
      <c r="BE29" s="65"/>
      <c r="BF29" s="185" t="s">
        <v>19</v>
      </c>
      <c r="BG29" s="188" t="e">
        <f>calculate!BH53</f>
        <v>#VALUE!</v>
      </c>
      <c r="BH29" s="188" t="e">
        <f>calculate!BI53</f>
        <v>#VALUE!</v>
      </c>
      <c r="BI29" s="188" t="e">
        <f>calculate!BJ53</f>
        <v>#VALUE!</v>
      </c>
      <c r="BJ29" s="188" t="e">
        <f>calculate!BK53</f>
        <v>#VALUE!</v>
      </c>
      <c r="BK29" s="188" t="e">
        <f>calculate!BL53</f>
        <v>#VALUE!</v>
      </c>
      <c r="BL29" s="188" t="e">
        <f>calculate!BM53</f>
        <v>#VALUE!</v>
      </c>
      <c r="BM29" s="188" t="e">
        <f>calculate!BN53</f>
        <v>#VALUE!</v>
      </c>
      <c r="BN29" s="188" t="e">
        <f>calculate!BO53</f>
        <v>#VALUE!</v>
      </c>
      <c r="BO29" s="188" t="e">
        <f>calculate!BP53</f>
        <v>#VALUE!</v>
      </c>
      <c r="BP29" s="188" t="e">
        <f>calculate!BQ53</f>
        <v>#VALUE!</v>
      </c>
      <c r="BQ29" s="188" t="e">
        <f>calculate!BR53</f>
        <v>#VALUE!</v>
      </c>
      <c r="BR29" s="190" t="e">
        <f>calculate!BS53</f>
        <v>#VALUE!</v>
      </c>
      <c r="BS29" s="65"/>
      <c r="BT29" s="65"/>
      <c r="BU29" s="167"/>
      <c r="BV29" s="167"/>
      <c r="BW29" s="167"/>
      <c r="BX29" s="65"/>
      <c r="BY29" s="185" t="s">
        <v>19</v>
      </c>
      <c r="BZ29" s="188" t="e">
        <f>calculate!CA53</f>
        <v>#VALUE!</v>
      </c>
      <c r="CA29" s="188" t="e">
        <f>calculate!CB53</f>
        <v>#VALUE!</v>
      </c>
      <c r="CB29" s="188" t="e">
        <f>calculate!CC53</f>
        <v>#VALUE!</v>
      </c>
      <c r="CC29" s="188" t="e">
        <f>calculate!CD53</f>
        <v>#VALUE!</v>
      </c>
      <c r="CD29" s="188" t="e">
        <f>calculate!CE53</f>
        <v>#VALUE!</v>
      </c>
      <c r="CE29" s="188" t="e">
        <f>calculate!CF53</f>
        <v>#VALUE!</v>
      </c>
      <c r="CF29" s="188" t="e">
        <f>calculate!CG53</f>
        <v>#VALUE!</v>
      </c>
      <c r="CG29" s="188" t="e">
        <f>calculate!CH53</f>
        <v>#VALUE!</v>
      </c>
      <c r="CH29" s="188" t="e">
        <f>calculate!CI53</f>
        <v>#VALUE!</v>
      </c>
      <c r="CI29" s="188" t="e">
        <f>calculate!CJ53</f>
        <v>#VALUE!</v>
      </c>
      <c r="CJ29" s="188" t="e">
        <f>calculate!CK53</f>
        <v>#VALUE!</v>
      </c>
      <c r="CK29" s="190" t="e">
        <f>calculate!CL53</f>
        <v>#VALUE!</v>
      </c>
      <c r="CL29" s="65"/>
      <c r="CM29" s="65"/>
      <c r="CN29" s="167"/>
      <c r="CO29" s="167"/>
      <c r="CP29" s="167"/>
      <c r="CQ29" s="65"/>
      <c r="CR29" s="185" t="s">
        <v>19</v>
      </c>
      <c r="CS29" s="188" t="e">
        <f>calculate!CT53</f>
        <v>#VALUE!</v>
      </c>
      <c r="CT29" s="188" t="e">
        <f>calculate!CU53</f>
        <v>#VALUE!</v>
      </c>
      <c r="CU29" s="188" t="e">
        <f>calculate!CV53</f>
        <v>#VALUE!</v>
      </c>
      <c r="CV29" s="188" t="e">
        <f>calculate!CW53</f>
        <v>#VALUE!</v>
      </c>
      <c r="CW29" s="188" t="e">
        <f>calculate!CX53</f>
        <v>#VALUE!</v>
      </c>
      <c r="CX29" s="188" t="e">
        <f>calculate!CY53</f>
        <v>#VALUE!</v>
      </c>
      <c r="CY29" s="188" t="e">
        <f>calculate!CZ53</f>
        <v>#VALUE!</v>
      </c>
      <c r="CZ29" s="188" t="e">
        <f>calculate!DA53</f>
        <v>#VALUE!</v>
      </c>
      <c r="DA29" s="188" t="e">
        <f>calculate!DB53</f>
        <v>#VALUE!</v>
      </c>
      <c r="DB29" s="188" t="e">
        <f>calculate!DC53</f>
        <v>#VALUE!</v>
      </c>
      <c r="DC29" s="188" t="e">
        <f>calculate!DD53</f>
        <v>#VALUE!</v>
      </c>
      <c r="DD29" s="190" t="e">
        <f>calculate!DE53</f>
        <v>#VALUE!</v>
      </c>
      <c r="DE29" s="65"/>
      <c r="DF29" s="65"/>
      <c r="DG29" s="167"/>
      <c r="DH29" s="167"/>
      <c r="DI29" s="167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65"/>
      <c r="DU29" s="65"/>
      <c r="DV29" s="65"/>
    </row>
    <row r="30" spans="1:126">
      <c r="A30" s="185" t="s">
        <v>20</v>
      </c>
      <c r="B30" s="188" t="e">
        <f>calculate!C62</f>
        <v>#VALUE!</v>
      </c>
      <c r="C30" s="188" t="e">
        <f>calculate!D62</f>
        <v>#VALUE!</v>
      </c>
      <c r="D30" s="188" t="e">
        <f>calculate!E62</f>
        <v>#VALUE!</v>
      </c>
      <c r="E30" s="188" t="e">
        <f>calculate!F62</f>
        <v>#VALUE!</v>
      </c>
      <c r="F30" s="188" t="e">
        <f>calculate!G62</f>
        <v>#VALUE!</v>
      </c>
      <c r="G30" s="188" t="e">
        <f>calculate!H62</f>
        <v>#VALUE!</v>
      </c>
      <c r="H30" s="188" t="e">
        <f>calculate!I62</f>
        <v>#VALUE!</v>
      </c>
      <c r="I30" s="188" t="e">
        <f>calculate!J62</f>
        <v>#VALUE!</v>
      </c>
      <c r="J30" s="188" t="e">
        <f>calculate!K62</f>
        <v>#VALUE!</v>
      </c>
      <c r="K30" s="188" t="e">
        <f>calculate!L62</f>
        <v>#VALUE!</v>
      </c>
      <c r="L30" s="188" t="e">
        <f>calculate!M62</f>
        <v>#VALUE!</v>
      </c>
      <c r="M30" s="190" t="e">
        <f>calculate!N62</f>
        <v>#VALUE!</v>
      </c>
      <c r="N30" s="65"/>
      <c r="O30" s="65"/>
      <c r="P30" s="65"/>
      <c r="Q30" s="65"/>
      <c r="R30" s="65"/>
      <c r="S30" s="65"/>
      <c r="T30" s="185" t="s">
        <v>20</v>
      </c>
      <c r="U30" s="188" t="e">
        <f>calculate!V62</f>
        <v>#VALUE!</v>
      </c>
      <c r="V30" s="188" t="e">
        <f>calculate!W62</f>
        <v>#VALUE!</v>
      </c>
      <c r="W30" s="188" t="e">
        <f>calculate!X62</f>
        <v>#VALUE!</v>
      </c>
      <c r="X30" s="188" t="e">
        <f>calculate!Y62</f>
        <v>#VALUE!</v>
      </c>
      <c r="Y30" s="188" t="e">
        <f>calculate!Z62</f>
        <v>#VALUE!</v>
      </c>
      <c r="Z30" s="188" t="e">
        <f>calculate!AA62</f>
        <v>#VALUE!</v>
      </c>
      <c r="AA30" s="188" t="e">
        <f>calculate!AB62</f>
        <v>#VALUE!</v>
      </c>
      <c r="AB30" s="188" t="e">
        <f>calculate!AC62</f>
        <v>#VALUE!</v>
      </c>
      <c r="AC30" s="188" t="e">
        <f>calculate!AD62</f>
        <v>#VALUE!</v>
      </c>
      <c r="AD30" s="188" t="e">
        <f>calculate!AE62</f>
        <v>#VALUE!</v>
      </c>
      <c r="AE30" s="188" t="e">
        <f>calculate!AF62</f>
        <v>#VALUE!</v>
      </c>
      <c r="AF30" s="190" t="e">
        <f>calculate!AG62</f>
        <v>#VALUE!</v>
      </c>
      <c r="AG30" s="65"/>
      <c r="AH30" s="65"/>
      <c r="AI30" s="65"/>
      <c r="AJ30" s="65"/>
      <c r="AK30" s="65"/>
      <c r="AL30" s="65"/>
      <c r="AM30" s="185" t="s">
        <v>20</v>
      </c>
      <c r="AN30" s="188" t="e">
        <f>calculate!AO62</f>
        <v>#VALUE!</v>
      </c>
      <c r="AO30" s="188" t="e">
        <f>calculate!AP62</f>
        <v>#VALUE!</v>
      </c>
      <c r="AP30" s="188" t="e">
        <f>calculate!AQ62</f>
        <v>#VALUE!</v>
      </c>
      <c r="AQ30" s="188" t="e">
        <f>calculate!AR62</f>
        <v>#VALUE!</v>
      </c>
      <c r="AR30" s="188" t="e">
        <f>calculate!AS62</f>
        <v>#VALUE!</v>
      </c>
      <c r="AS30" s="188" t="e">
        <f>calculate!AT62</f>
        <v>#VALUE!</v>
      </c>
      <c r="AT30" s="188" t="e">
        <f>calculate!AU62</f>
        <v>#VALUE!</v>
      </c>
      <c r="AU30" s="188" t="e">
        <f>calculate!AV62</f>
        <v>#VALUE!</v>
      </c>
      <c r="AV30" s="188" t="e">
        <f>calculate!AW62</f>
        <v>#VALUE!</v>
      </c>
      <c r="AW30" s="188" t="e">
        <f>calculate!AX62</f>
        <v>#VALUE!</v>
      </c>
      <c r="AX30" s="188" t="e">
        <f>calculate!AY62</f>
        <v>#VALUE!</v>
      </c>
      <c r="AY30" s="190" t="e">
        <f>calculate!AZ62</f>
        <v>#VALUE!</v>
      </c>
      <c r="AZ30" s="65"/>
      <c r="BA30" s="65"/>
      <c r="BB30" s="65"/>
      <c r="BC30" s="65"/>
      <c r="BD30" s="65"/>
      <c r="BE30" s="65"/>
      <c r="BF30" s="185" t="s">
        <v>20</v>
      </c>
      <c r="BG30" s="188" t="e">
        <f>calculate!BH62</f>
        <v>#VALUE!</v>
      </c>
      <c r="BH30" s="188" t="e">
        <f>calculate!BI62</f>
        <v>#VALUE!</v>
      </c>
      <c r="BI30" s="188" t="e">
        <f>calculate!BJ62</f>
        <v>#VALUE!</v>
      </c>
      <c r="BJ30" s="188" t="e">
        <f>calculate!BK62</f>
        <v>#VALUE!</v>
      </c>
      <c r="BK30" s="188" t="e">
        <f>calculate!BL62</f>
        <v>#VALUE!</v>
      </c>
      <c r="BL30" s="188" t="e">
        <f>calculate!BM62</f>
        <v>#VALUE!</v>
      </c>
      <c r="BM30" s="188" t="e">
        <f>calculate!BN62</f>
        <v>#VALUE!</v>
      </c>
      <c r="BN30" s="188" t="e">
        <f>calculate!BO62</f>
        <v>#VALUE!</v>
      </c>
      <c r="BO30" s="188" t="e">
        <f>calculate!BP62</f>
        <v>#VALUE!</v>
      </c>
      <c r="BP30" s="188" t="e">
        <f>calculate!BQ62</f>
        <v>#VALUE!</v>
      </c>
      <c r="BQ30" s="188" t="e">
        <f>calculate!BR62</f>
        <v>#VALUE!</v>
      </c>
      <c r="BR30" s="190" t="e">
        <f>calculate!BS62</f>
        <v>#VALUE!</v>
      </c>
      <c r="BS30" s="65"/>
      <c r="BT30" s="65"/>
      <c r="BU30" s="65"/>
      <c r="BV30" s="65"/>
      <c r="BW30" s="65"/>
      <c r="BX30" s="65"/>
      <c r="BY30" s="185" t="s">
        <v>20</v>
      </c>
      <c r="BZ30" s="188" t="e">
        <f>calculate!CA62</f>
        <v>#VALUE!</v>
      </c>
      <c r="CA30" s="188" t="e">
        <f>calculate!CB62</f>
        <v>#VALUE!</v>
      </c>
      <c r="CB30" s="188" t="e">
        <f>calculate!CC62</f>
        <v>#VALUE!</v>
      </c>
      <c r="CC30" s="188" t="e">
        <f>calculate!CD62</f>
        <v>#VALUE!</v>
      </c>
      <c r="CD30" s="188" t="e">
        <f>calculate!CE62</f>
        <v>#VALUE!</v>
      </c>
      <c r="CE30" s="188" t="e">
        <f>calculate!CF62</f>
        <v>#VALUE!</v>
      </c>
      <c r="CF30" s="188" t="e">
        <f>calculate!CG62</f>
        <v>#VALUE!</v>
      </c>
      <c r="CG30" s="188" t="e">
        <f>calculate!CH62</f>
        <v>#VALUE!</v>
      </c>
      <c r="CH30" s="188" t="e">
        <f>calculate!CI62</f>
        <v>#VALUE!</v>
      </c>
      <c r="CI30" s="188" t="e">
        <f>calculate!CJ62</f>
        <v>#VALUE!</v>
      </c>
      <c r="CJ30" s="188" t="e">
        <f>calculate!CK62</f>
        <v>#VALUE!</v>
      </c>
      <c r="CK30" s="190" t="e">
        <f>calculate!CL62</f>
        <v>#VALUE!</v>
      </c>
      <c r="CL30" s="65"/>
      <c r="CM30" s="65"/>
      <c r="CN30" s="65"/>
      <c r="CO30" s="65"/>
      <c r="CP30" s="65"/>
      <c r="CQ30" s="65"/>
      <c r="CR30" s="185" t="s">
        <v>20</v>
      </c>
      <c r="CS30" s="188" t="e">
        <f>calculate!CT62</f>
        <v>#VALUE!</v>
      </c>
      <c r="CT30" s="188" t="e">
        <f>calculate!CU62</f>
        <v>#VALUE!</v>
      </c>
      <c r="CU30" s="188" t="e">
        <f>calculate!CV62</f>
        <v>#VALUE!</v>
      </c>
      <c r="CV30" s="188" t="e">
        <f>calculate!CW62</f>
        <v>#VALUE!</v>
      </c>
      <c r="CW30" s="188" t="e">
        <f>calculate!CX62</f>
        <v>#VALUE!</v>
      </c>
      <c r="CX30" s="188" t="e">
        <f>calculate!CY62</f>
        <v>#VALUE!</v>
      </c>
      <c r="CY30" s="188" t="e">
        <f>calculate!CZ62</f>
        <v>#VALUE!</v>
      </c>
      <c r="CZ30" s="188" t="e">
        <f>calculate!DA62</f>
        <v>#VALUE!</v>
      </c>
      <c r="DA30" s="188" t="e">
        <f>calculate!DB62</f>
        <v>#VALUE!</v>
      </c>
      <c r="DB30" s="188" t="e">
        <f>calculate!DC62</f>
        <v>#VALUE!</v>
      </c>
      <c r="DC30" s="188" t="e">
        <f>calculate!DD62</f>
        <v>#VALUE!</v>
      </c>
      <c r="DD30" s="190" t="e">
        <f>calculate!DE62</f>
        <v>#VALUE!</v>
      </c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65"/>
      <c r="DU30" s="65"/>
      <c r="DV30" s="65"/>
    </row>
    <row r="31" spans="1:126" ht="15" thickBot="1">
      <c r="A31" s="135" t="s">
        <v>21</v>
      </c>
      <c r="B31" s="191" t="e">
        <f>calculate!C71</f>
        <v>#VALUE!</v>
      </c>
      <c r="C31" s="192" t="e">
        <f>calculate!D71</f>
        <v>#VALUE!</v>
      </c>
      <c r="D31" s="192" t="e">
        <f>calculate!E71</f>
        <v>#VALUE!</v>
      </c>
      <c r="E31" s="192" t="e">
        <f>calculate!F71</f>
        <v>#VALUE!</v>
      </c>
      <c r="F31" s="192" t="e">
        <f>calculate!G71</f>
        <v>#VALUE!</v>
      </c>
      <c r="G31" s="192" t="e">
        <f>calculate!H71</f>
        <v>#VALUE!</v>
      </c>
      <c r="H31" s="192" t="e">
        <f>calculate!I71</f>
        <v>#VALUE!</v>
      </c>
      <c r="I31" s="192" t="e">
        <f>calculate!J71</f>
        <v>#VALUE!</v>
      </c>
      <c r="J31" s="192" t="e">
        <f>calculate!K71</f>
        <v>#VALUE!</v>
      </c>
      <c r="K31" s="192" t="e">
        <f>calculate!L71</f>
        <v>#VALUE!</v>
      </c>
      <c r="L31" s="192" t="e">
        <f>calculate!M71</f>
        <v>#VALUE!</v>
      </c>
      <c r="M31" s="193" t="e">
        <f>calculate!N71</f>
        <v>#VALUE!</v>
      </c>
      <c r="N31" s="65"/>
      <c r="O31" s="65"/>
      <c r="P31" s="65"/>
      <c r="Q31" s="65"/>
      <c r="R31" s="65"/>
      <c r="S31" s="65"/>
      <c r="T31" s="135" t="s">
        <v>21</v>
      </c>
      <c r="U31" s="191" t="e">
        <f>calculate!V71</f>
        <v>#VALUE!</v>
      </c>
      <c r="V31" s="192" t="e">
        <f>calculate!W71</f>
        <v>#VALUE!</v>
      </c>
      <c r="W31" s="192" t="e">
        <f>calculate!X71</f>
        <v>#VALUE!</v>
      </c>
      <c r="X31" s="192" t="e">
        <f>calculate!Y71</f>
        <v>#VALUE!</v>
      </c>
      <c r="Y31" s="192" t="e">
        <f>calculate!Z71</f>
        <v>#VALUE!</v>
      </c>
      <c r="Z31" s="192" t="e">
        <f>calculate!AA71</f>
        <v>#VALUE!</v>
      </c>
      <c r="AA31" s="192" t="e">
        <f>calculate!AB71</f>
        <v>#VALUE!</v>
      </c>
      <c r="AB31" s="192" t="e">
        <f>calculate!AC71</f>
        <v>#VALUE!</v>
      </c>
      <c r="AC31" s="192" t="e">
        <f>calculate!AD71</f>
        <v>#VALUE!</v>
      </c>
      <c r="AD31" s="192" t="e">
        <f>calculate!AE71</f>
        <v>#VALUE!</v>
      </c>
      <c r="AE31" s="192" t="e">
        <f>calculate!AF71</f>
        <v>#VALUE!</v>
      </c>
      <c r="AF31" s="193" t="e">
        <f>calculate!AG71</f>
        <v>#VALUE!</v>
      </c>
      <c r="AG31" s="65"/>
      <c r="AH31" s="65"/>
      <c r="AI31" s="65"/>
      <c r="AJ31" s="65"/>
      <c r="AK31" s="65"/>
      <c r="AL31" s="65"/>
      <c r="AM31" s="135" t="s">
        <v>21</v>
      </c>
      <c r="AN31" s="191" t="e">
        <f>calculate!AO71</f>
        <v>#VALUE!</v>
      </c>
      <c r="AO31" s="192" t="e">
        <f>calculate!AP71</f>
        <v>#VALUE!</v>
      </c>
      <c r="AP31" s="192" t="e">
        <f>calculate!AQ71</f>
        <v>#VALUE!</v>
      </c>
      <c r="AQ31" s="192" t="e">
        <f>calculate!AR71</f>
        <v>#VALUE!</v>
      </c>
      <c r="AR31" s="192" t="e">
        <f>calculate!AS71</f>
        <v>#VALUE!</v>
      </c>
      <c r="AS31" s="192" t="e">
        <f>calculate!AT71</f>
        <v>#VALUE!</v>
      </c>
      <c r="AT31" s="192" t="e">
        <f>calculate!AU71</f>
        <v>#VALUE!</v>
      </c>
      <c r="AU31" s="192" t="e">
        <f>calculate!AV71</f>
        <v>#VALUE!</v>
      </c>
      <c r="AV31" s="192" t="e">
        <f>calculate!AW71</f>
        <v>#VALUE!</v>
      </c>
      <c r="AW31" s="192" t="e">
        <f>calculate!AX71</f>
        <v>#VALUE!</v>
      </c>
      <c r="AX31" s="192" t="e">
        <f>calculate!AY71</f>
        <v>#VALUE!</v>
      </c>
      <c r="AY31" s="193" t="e">
        <f>calculate!AZ71</f>
        <v>#VALUE!</v>
      </c>
      <c r="AZ31" s="65"/>
      <c r="BA31" s="65"/>
      <c r="BB31" s="65"/>
      <c r="BC31" s="65"/>
      <c r="BD31" s="65"/>
      <c r="BE31" s="65"/>
      <c r="BF31" s="135" t="s">
        <v>21</v>
      </c>
      <c r="BG31" s="191" t="e">
        <f>calculate!BH71</f>
        <v>#VALUE!</v>
      </c>
      <c r="BH31" s="192" t="e">
        <f>calculate!BI71</f>
        <v>#VALUE!</v>
      </c>
      <c r="BI31" s="192" t="e">
        <f>calculate!BJ71</f>
        <v>#VALUE!</v>
      </c>
      <c r="BJ31" s="192" t="e">
        <f>calculate!BK71</f>
        <v>#VALUE!</v>
      </c>
      <c r="BK31" s="192" t="e">
        <f>calculate!BL71</f>
        <v>#VALUE!</v>
      </c>
      <c r="BL31" s="192" t="e">
        <f>calculate!BM71</f>
        <v>#VALUE!</v>
      </c>
      <c r="BM31" s="192" t="e">
        <f>calculate!BN71</f>
        <v>#VALUE!</v>
      </c>
      <c r="BN31" s="192" t="e">
        <f>calculate!BO71</f>
        <v>#VALUE!</v>
      </c>
      <c r="BO31" s="192" t="e">
        <f>calculate!BP71</f>
        <v>#VALUE!</v>
      </c>
      <c r="BP31" s="192" t="e">
        <f>calculate!BQ71</f>
        <v>#VALUE!</v>
      </c>
      <c r="BQ31" s="192" t="e">
        <f>calculate!BR71</f>
        <v>#VALUE!</v>
      </c>
      <c r="BR31" s="193" t="e">
        <f>calculate!BS71</f>
        <v>#VALUE!</v>
      </c>
      <c r="BS31" s="65"/>
      <c r="BT31" s="65"/>
      <c r="BU31" s="65"/>
      <c r="BV31" s="65"/>
      <c r="BW31" s="65"/>
      <c r="BX31" s="65"/>
      <c r="BY31" s="135" t="s">
        <v>21</v>
      </c>
      <c r="BZ31" s="191" t="e">
        <f>calculate!CA71</f>
        <v>#VALUE!</v>
      </c>
      <c r="CA31" s="192" t="e">
        <f>calculate!CB71</f>
        <v>#VALUE!</v>
      </c>
      <c r="CB31" s="192" t="e">
        <f>calculate!CC71</f>
        <v>#VALUE!</v>
      </c>
      <c r="CC31" s="192" t="e">
        <f>calculate!CD71</f>
        <v>#VALUE!</v>
      </c>
      <c r="CD31" s="192" t="e">
        <f>calculate!CE71</f>
        <v>#VALUE!</v>
      </c>
      <c r="CE31" s="192" t="e">
        <f>calculate!CF71</f>
        <v>#VALUE!</v>
      </c>
      <c r="CF31" s="192" t="e">
        <f>calculate!CG71</f>
        <v>#VALUE!</v>
      </c>
      <c r="CG31" s="192" t="e">
        <f>calculate!CH71</f>
        <v>#VALUE!</v>
      </c>
      <c r="CH31" s="192" t="e">
        <f>calculate!CI71</f>
        <v>#VALUE!</v>
      </c>
      <c r="CI31" s="192" t="e">
        <f>calculate!CJ71</f>
        <v>#VALUE!</v>
      </c>
      <c r="CJ31" s="192" t="e">
        <f>calculate!CK71</f>
        <v>#VALUE!</v>
      </c>
      <c r="CK31" s="193" t="e">
        <f>calculate!CL71</f>
        <v>#VALUE!</v>
      </c>
      <c r="CL31" s="65"/>
      <c r="CM31" s="65"/>
      <c r="CN31" s="65"/>
      <c r="CO31" s="65"/>
      <c r="CP31" s="65"/>
      <c r="CQ31" s="65"/>
      <c r="CR31" s="135" t="s">
        <v>21</v>
      </c>
      <c r="CS31" s="191" t="e">
        <f>calculate!CT71</f>
        <v>#VALUE!</v>
      </c>
      <c r="CT31" s="192" t="e">
        <f>calculate!CU71</f>
        <v>#VALUE!</v>
      </c>
      <c r="CU31" s="192" t="e">
        <f>calculate!CV71</f>
        <v>#VALUE!</v>
      </c>
      <c r="CV31" s="192" t="e">
        <f>calculate!CW71</f>
        <v>#VALUE!</v>
      </c>
      <c r="CW31" s="192" t="e">
        <f>calculate!CX71</f>
        <v>#VALUE!</v>
      </c>
      <c r="CX31" s="192" t="e">
        <f>calculate!CY71</f>
        <v>#VALUE!</v>
      </c>
      <c r="CY31" s="192" t="e">
        <f>calculate!CZ71</f>
        <v>#VALUE!</v>
      </c>
      <c r="CZ31" s="192" t="e">
        <f>calculate!DA71</f>
        <v>#VALUE!</v>
      </c>
      <c r="DA31" s="192" t="e">
        <f>calculate!DB71</f>
        <v>#VALUE!</v>
      </c>
      <c r="DB31" s="192" t="e">
        <f>calculate!DC71</f>
        <v>#VALUE!</v>
      </c>
      <c r="DC31" s="192" t="e">
        <f>calculate!DD71</f>
        <v>#VALUE!</v>
      </c>
      <c r="DD31" s="193" t="e">
        <f>calculate!DE71</f>
        <v>#VALUE!</v>
      </c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  <c r="DV31" s="65"/>
    </row>
    <row r="32" spans="1:126" ht="15" thickTop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 t="s">
        <v>103</v>
      </c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 t="s">
        <v>103</v>
      </c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 t="s">
        <v>103</v>
      </c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 t="s">
        <v>103</v>
      </c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 t="s">
        <v>103</v>
      </c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 t="s">
        <v>103</v>
      </c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  <c r="DU32" s="65"/>
      <c r="DV32" s="65"/>
    </row>
    <row r="33" spans="1:126">
      <c r="A33" s="65" t="s">
        <v>234</v>
      </c>
      <c r="B33" s="65" t="e">
        <f>B4/B24</f>
        <v>#VALUE!</v>
      </c>
      <c r="C33" s="65" t="e">
        <f t="shared" ref="C33:M33" si="0">C4/C24</f>
        <v>#VALUE!</v>
      </c>
      <c r="D33" s="65" t="e">
        <f t="shared" si="0"/>
        <v>#VALUE!</v>
      </c>
      <c r="E33" s="65" t="e">
        <f t="shared" si="0"/>
        <v>#VALUE!</v>
      </c>
      <c r="F33" s="65" t="e">
        <f t="shared" si="0"/>
        <v>#VALUE!</v>
      </c>
      <c r="G33" s="65" t="e">
        <f t="shared" si="0"/>
        <v>#VALUE!</v>
      </c>
      <c r="H33" s="65" t="e">
        <f t="shared" si="0"/>
        <v>#VALUE!</v>
      </c>
      <c r="I33" s="65" t="e">
        <f t="shared" si="0"/>
        <v>#VALUE!</v>
      </c>
      <c r="J33" s="65" t="e">
        <f t="shared" si="0"/>
        <v>#VALUE!</v>
      </c>
      <c r="K33" s="65" t="e">
        <f t="shared" si="0"/>
        <v>#VALUE!</v>
      </c>
      <c r="L33" s="65" t="e">
        <f t="shared" si="0"/>
        <v>#VALUE!</v>
      </c>
      <c r="M33" s="65" t="e">
        <f t="shared" si="0"/>
        <v>#VALUE!</v>
      </c>
      <c r="N33" s="65"/>
      <c r="O33" s="65"/>
      <c r="P33" s="65"/>
      <c r="Q33" s="65"/>
      <c r="R33" s="65"/>
      <c r="S33" s="65"/>
      <c r="T33" s="65" t="s">
        <v>234</v>
      </c>
      <c r="U33" s="65" t="e">
        <f>U4/U24</f>
        <v>#VALUE!</v>
      </c>
      <c r="V33" s="65" t="e">
        <f t="shared" ref="V33:AF33" si="1">V4/V24</f>
        <v>#VALUE!</v>
      </c>
      <c r="W33" s="65" t="e">
        <f t="shared" si="1"/>
        <v>#VALUE!</v>
      </c>
      <c r="X33" s="65" t="e">
        <f t="shared" si="1"/>
        <v>#VALUE!</v>
      </c>
      <c r="Y33" s="65" t="e">
        <f t="shared" si="1"/>
        <v>#VALUE!</v>
      </c>
      <c r="Z33" s="65" t="e">
        <f t="shared" si="1"/>
        <v>#VALUE!</v>
      </c>
      <c r="AA33" s="65" t="e">
        <f t="shared" si="1"/>
        <v>#VALUE!</v>
      </c>
      <c r="AB33" s="65" t="e">
        <f t="shared" si="1"/>
        <v>#VALUE!</v>
      </c>
      <c r="AC33" s="65" t="e">
        <f t="shared" si="1"/>
        <v>#VALUE!</v>
      </c>
      <c r="AD33" s="65" t="e">
        <f t="shared" si="1"/>
        <v>#VALUE!</v>
      </c>
      <c r="AE33" s="65" t="e">
        <f t="shared" si="1"/>
        <v>#VALUE!</v>
      </c>
      <c r="AF33" s="65" t="e">
        <f t="shared" si="1"/>
        <v>#VALUE!</v>
      </c>
      <c r="AG33" s="65"/>
      <c r="AH33" s="65"/>
      <c r="AI33" s="65"/>
      <c r="AJ33" s="65"/>
      <c r="AK33" s="65"/>
      <c r="AL33" s="65"/>
      <c r="AM33" s="65" t="s">
        <v>234</v>
      </c>
      <c r="AN33" s="65" t="e">
        <f>AN4/AN24</f>
        <v>#VALUE!</v>
      </c>
      <c r="AO33" s="65" t="e">
        <f t="shared" ref="AO33:AY33" si="2">AO4/AO24</f>
        <v>#VALUE!</v>
      </c>
      <c r="AP33" s="65" t="e">
        <f t="shared" si="2"/>
        <v>#VALUE!</v>
      </c>
      <c r="AQ33" s="65" t="e">
        <f t="shared" si="2"/>
        <v>#VALUE!</v>
      </c>
      <c r="AR33" s="65" t="e">
        <f t="shared" si="2"/>
        <v>#VALUE!</v>
      </c>
      <c r="AS33" s="65" t="e">
        <f t="shared" si="2"/>
        <v>#VALUE!</v>
      </c>
      <c r="AT33" s="65" t="e">
        <f t="shared" si="2"/>
        <v>#VALUE!</v>
      </c>
      <c r="AU33" s="65" t="e">
        <f t="shared" si="2"/>
        <v>#VALUE!</v>
      </c>
      <c r="AV33" s="65" t="e">
        <f t="shared" si="2"/>
        <v>#VALUE!</v>
      </c>
      <c r="AW33" s="65" t="e">
        <f t="shared" si="2"/>
        <v>#VALUE!</v>
      </c>
      <c r="AX33" s="65" t="e">
        <f t="shared" si="2"/>
        <v>#VALUE!</v>
      </c>
      <c r="AY33" s="65" t="e">
        <f t="shared" si="2"/>
        <v>#VALUE!</v>
      </c>
      <c r="AZ33" s="65"/>
      <c r="BA33" s="65"/>
      <c r="BB33" s="65"/>
      <c r="BC33" s="65"/>
      <c r="BD33" s="65"/>
      <c r="BE33" s="65"/>
      <c r="BF33" s="65" t="s">
        <v>234</v>
      </c>
      <c r="BG33" s="65" t="e">
        <f>BG4/BG24</f>
        <v>#VALUE!</v>
      </c>
      <c r="BH33" s="65" t="e">
        <f t="shared" ref="BH33:BR33" si="3">BH4/BH24</f>
        <v>#VALUE!</v>
      </c>
      <c r="BI33" s="65" t="e">
        <f t="shared" si="3"/>
        <v>#VALUE!</v>
      </c>
      <c r="BJ33" s="65" t="e">
        <f t="shared" si="3"/>
        <v>#VALUE!</v>
      </c>
      <c r="BK33" s="65" t="e">
        <f t="shared" si="3"/>
        <v>#VALUE!</v>
      </c>
      <c r="BL33" s="65" t="e">
        <f t="shared" si="3"/>
        <v>#VALUE!</v>
      </c>
      <c r="BM33" s="65" t="e">
        <f t="shared" si="3"/>
        <v>#VALUE!</v>
      </c>
      <c r="BN33" s="65" t="e">
        <f t="shared" si="3"/>
        <v>#VALUE!</v>
      </c>
      <c r="BO33" s="65" t="e">
        <f t="shared" si="3"/>
        <v>#VALUE!</v>
      </c>
      <c r="BP33" s="65" t="e">
        <f t="shared" si="3"/>
        <v>#VALUE!</v>
      </c>
      <c r="BQ33" s="65" t="e">
        <f t="shared" si="3"/>
        <v>#VALUE!</v>
      </c>
      <c r="BR33" s="65" t="e">
        <f t="shared" si="3"/>
        <v>#VALUE!</v>
      </c>
      <c r="BS33" s="65"/>
      <c r="BT33" s="65"/>
      <c r="BU33" s="65"/>
      <c r="BV33" s="65"/>
      <c r="BW33" s="65"/>
      <c r="BX33" s="65"/>
      <c r="BY33" s="65" t="s">
        <v>234</v>
      </c>
      <c r="BZ33" s="65" t="e">
        <f>BZ4/BZ24</f>
        <v>#VALUE!</v>
      </c>
      <c r="CA33" s="65" t="e">
        <f t="shared" ref="CA33:CK33" si="4">CA4/CA24</f>
        <v>#VALUE!</v>
      </c>
      <c r="CB33" s="65" t="e">
        <f t="shared" si="4"/>
        <v>#VALUE!</v>
      </c>
      <c r="CC33" s="65" t="e">
        <f t="shared" si="4"/>
        <v>#VALUE!</v>
      </c>
      <c r="CD33" s="65" t="e">
        <f t="shared" si="4"/>
        <v>#VALUE!</v>
      </c>
      <c r="CE33" s="65" t="e">
        <f t="shared" si="4"/>
        <v>#VALUE!</v>
      </c>
      <c r="CF33" s="65" t="e">
        <f t="shared" si="4"/>
        <v>#VALUE!</v>
      </c>
      <c r="CG33" s="65" t="e">
        <f t="shared" si="4"/>
        <v>#VALUE!</v>
      </c>
      <c r="CH33" s="65" t="e">
        <f t="shared" si="4"/>
        <v>#VALUE!</v>
      </c>
      <c r="CI33" s="65" t="e">
        <f t="shared" si="4"/>
        <v>#VALUE!</v>
      </c>
      <c r="CJ33" s="65" t="e">
        <f t="shared" si="4"/>
        <v>#VALUE!</v>
      </c>
      <c r="CK33" s="65" t="e">
        <f t="shared" si="4"/>
        <v>#VALUE!</v>
      </c>
      <c r="CL33" s="65"/>
      <c r="CM33" s="65"/>
      <c r="CN33" s="65"/>
      <c r="CO33" s="65"/>
      <c r="CP33" s="65"/>
      <c r="CQ33" s="65"/>
      <c r="CR33" s="65" t="s">
        <v>234</v>
      </c>
      <c r="CS33" s="65" t="e">
        <f>CS4/CS24</f>
        <v>#VALUE!</v>
      </c>
      <c r="CT33" s="65" t="e">
        <f t="shared" ref="CT33:DD33" si="5">CT4/CT24</f>
        <v>#VALUE!</v>
      </c>
      <c r="CU33" s="65" t="e">
        <f t="shared" si="5"/>
        <v>#VALUE!</v>
      </c>
      <c r="CV33" s="65" t="e">
        <f t="shared" si="5"/>
        <v>#VALUE!</v>
      </c>
      <c r="CW33" s="65" t="e">
        <f t="shared" si="5"/>
        <v>#VALUE!</v>
      </c>
      <c r="CX33" s="65" t="e">
        <f t="shared" si="5"/>
        <v>#VALUE!</v>
      </c>
      <c r="CY33" s="65" t="e">
        <f t="shared" si="5"/>
        <v>#VALUE!</v>
      </c>
      <c r="CZ33" s="65" t="e">
        <f t="shared" si="5"/>
        <v>#VALUE!</v>
      </c>
      <c r="DA33" s="65" t="e">
        <f t="shared" si="5"/>
        <v>#VALUE!</v>
      </c>
      <c r="DB33" s="65" t="e">
        <f t="shared" si="5"/>
        <v>#VALUE!</v>
      </c>
      <c r="DC33" s="65" t="e">
        <f t="shared" si="5"/>
        <v>#VALUE!</v>
      </c>
      <c r="DD33" s="65" t="e">
        <f t="shared" si="5"/>
        <v>#VALUE!</v>
      </c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</row>
    <row r="34" spans="1:126">
      <c r="A34" s="65"/>
      <c r="B34" s="65" t="e">
        <f t="shared" ref="B34:M40" si="6">B5/B25</f>
        <v>#VALUE!</v>
      </c>
      <c r="C34" s="65" t="e">
        <f t="shared" si="6"/>
        <v>#VALUE!</v>
      </c>
      <c r="D34" s="65" t="e">
        <f t="shared" si="6"/>
        <v>#VALUE!</v>
      </c>
      <c r="E34" s="65" t="e">
        <f t="shared" si="6"/>
        <v>#VALUE!</v>
      </c>
      <c r="F34" s="65" t="e">
        <f t="shared" si="6"/>
        <v>#VALUE!</v>
      </c>
      <c r="G34" s="65" t="e">
        <f t="shared" si="6"/>
        <v>#VALUE!</v>
      </c>
      <c r="H34" s="65" t="e">
        <f t="shared" si="6"/>
        <v>#VALUE!</v>
      </c>
      <c r="I34" s="65" t="e">
        <f t="shared" si="6"/>
        <v>#VALUE!</v>
      </c>
      <c r="J34" s="65" t="e">
        <f t="shared" si="6"/>
        <v>#VALUE!</v>
      </c>
      <c r="K34" s="65" t="e">
        <f t="shared" si="6"/>
        <v>#VALUE!</v>
      </c>
      <c r="L34" s="65" t="e">
        <f t="shared" si="6"/>
        <v>#VALUE!</v>
      </c>
      <c r="M34" s="65" t="e">
        <f t="shared" si="6"/>
        <v>#VALUE!</v>
      </c>
      <c r="N34" s="65"/>
      <c r="O34" s="65"/>
      <c r="P34" s="65"/>
      <c r="Q34" s="65"/>
      <c r="R34" s="65"/>
      <c r="S34" s="65"/>
      <c r="T34" s="65"/>
      <c r="U34" s="65" t="e">
        <f t="shared" ref="U34:AF34" si="7">U5/U25</f>
        <v>#VALUE!</v>
      </c>
      <c r="V34" s="65" t="e">
        <f t="shared" si="7"/>
        <v>#VALUE!</v>
      </c>
      <c r="W34" s="65" t="e">
        <f t="shared" si="7"/>
        <v>#VALUE!</v>
      </c>
      <c r="X34" s="65" t="e">
        <f t="shared" si="7"/>
        <v>#VALUE!</v>
      </c>
      <c r="Y34" s="65" t="e">
        <f t="shared" si="7"/>
        <v>#VALUE!</v>
      </c>
      <c r="Z34" s="65" t="e">
        <f t="shared" si="7"/>
        <v>#VALUE!</v>
      </c>
      <c r="AA34" s="65" t="e">
        <f t="shared" si="7"/>
        <v>#VALUE!</v>
      </c>
      <c r="AB34" s="65" t="e">
        <f t="shared" si="7"/>
        <v>#VALUE!</v>
      </c>
      <c r="AC34" s="65" t="e">
        <f t="shared" si="7"/>
        <v>#VALUE!</v>
      </c>
      <c r="AD34" s="65" t="e">
        <f t="shared" si="7"/>
        <v>#VALUE!</v>
      </c>
      <c r="AE34" s="65" t="e">
        <f t="shared" si="7"/>
        <v>#VALUE!</v>
      </c>
      <c r="AF34" s="65" t="e">
        <f t="shared" si="7"/>
        <v>#VALUE!</v>
      </c>
      <c r="AG34" s="65"/>
      <c r="AH34" s="65"/>
      <c r="AI34" s="65"/>
      <c r="AJ34" s="65"/>
      <c r="AK34" s="65"/>
      <c r="AL34" s="65"/>
      <c r="AM34" s="65"/>
      <c r="AN34" s="65" t="e">
        <f t="shared" ref="AN34:AY34" si="8">AN5/AN25</f>
        <v>#VALUE!</v>
      </c>
      <c r="AO34" s="65" t="e">
        <f t="shared" si="8"/>
        <v>#VALUE!</v>
      </c>
      <c r="AP34" s="65" t="e">
        <f t="shared" si="8"/>
        <v>#VALUE!</v>
      </c>
      <c r="AQ34" s="65" t="e">
        <f t="shared" si="8"/>
        <v>#VALUE!</v>
      </c>
      <c r="AR34" s="65" t="e">
        <f t="shared" si="8"/>
        <v>#VALUE!</v>
      </c>
      <c r="AS34" s="65" t="e">
        <f t="shared" si="8"/>
        <v>#VALUE!</v>
      </c>
      <c r="AT34" s="65" t="e">
        <f t="shared" si="8"/>
        <v>#VALUE!</v>
      </c>
      <c r="AU34" s="65" t="e">
        <f t="shared" si="8"/>
        <v>#VALUE!</v>
      </c>
      <c r="AV34" s="65" t="e">
        <f t="shared" si="8"/>
        <v>#VALUE!</v>
      </c>
      <c r="AW34" s="65" t="e">
        <f t="shared" si="8"/>
        <v>#VALUE!</v>
      </c>
      <c r="AX34" s="65" t="e">
        <f t="shared" si="8"/>
        <v>#VALUE!</v>
      </c>
      <c r="AY34" s="65" t="e">
        <f t="shared" si="8"/>
        <v>#VALUE!</v>
      </c>
      <c r="AZ34" s="65"/>
      <c r="BA34" s="65"/>
      <c r="BB34" s="65"/>
      <c r="BC34" s="65"/>
      <c r="BD34" s="65"/>
      <c r="BE34" s="65"/>
      <c r="BF34" s="65"/>
      <c r="BG34" s="65" t="e">
        <f t="shared" ref="BG34:BR34" si="9">BG5/BG25</f>
        <v>#VALUE!</v>
      </c>
      <c r="BH34" s="65" t="e">
        <f t="shared" si="9"/>
        <v>#VALUE!</v>
      </c>
      <c r="BI34" s="65" t="e">
        <f t="shared" si="9"/>
        <v>#VALUE!</v>
      </c>
      <c r="BJ34" s="65" t="e">
        <f t="shared" si="9"/>
        <v>#VALUE!</v>
      </c>
      <c r="BK34" s="65" t="e">
        <f t="shared" si="9"/>
        <v>#VALUE!</v>
      </c>
      <c r="BL34" s="65" t="e">
        <f t="shared" si="9"/>
        <v>#VALUE!</v>
      </c>
      <c r="BM34" s="65" t="e">
        <f t="shared" si="9"/>
        <v>#VALUE!</v>
      </c>
      <c r="BN34" s="65" t="e">
        <f t="shared" si="9"/>
        <v>#VALUE!</v>
      </c>
      <c r="BO34" s="65" t="e">
        <f t="shared" si="9"/>
        <v>#VALUE!</v>
      </c>
      <c r="BP34" s="65" t="e">
        <f t="shared" si="9"/>
        <v>#VALUE!</v>
      </c>
      <c r="BQ34" s="65" t="e">
        <f t="shared" si="9"/>
        <v>#VALUE!</v>
      </c>
      <c r="BR34" s="65" t="e">
        <f t="shared" si="9"/>
        <v>#VALUE!</v>
      </c>
      <c r="BS34" s="65"/>
      <c r="BT34" s="65"/>
      <c r="BU34" s="65"/>
      <c r="BV34" s="65"/>
      <c r="BW34" s="65"/>
      <c r="BX34" s="65"/>
      <c r="BY34" s="65"/>
      <c r="BZ34" s="65" t="e">
        <f t="shared" ref="BZ34:CK34" si="10">BZ5/BZ25</f>
        <v>#VALUE!</v>
      </c>
      <c r="CA34" s="65" t="e">
        <f t="shared" si="10"/>
        <v>#VALUE!</v>
      </c>
      <c r="CB34" s="65" t="e">
        <f t="shared" si="10"/>
        <v>#VALUE!</v>
      </c>
      <c r="CC34" s="65" t="e">
        <f t="shared" si="10"/>
        <v>#VALUE!</v>
      </c>
      <c r="CD34" s="65" t="e">
        <f t="shared" si="10"/>
        <v>#VALUE!</v>
      </c>
      <c r="CE34" s="65" t="e">
        <f t="shared" si="10"/>
        <v>#VALUE!</v>
      </c>
      <c r="CF34" s="65" t="e">
        <f t="shared" si="10"/>
        <v>#VALUE!</v>
      </c>
      <c r="CG34" s="65" t="e">
        <f t="shared" si="10"/>
        <v>#VALUE!</v>
      </c>
      <c r="CH34" s="65" t="e">
        <f t="shared" si="10"/>
        <v>#VALUE!</v>
      </c>
      <c r="CI34" s="65" t="e">
        <f t="shared" si="10"/>
        <v>#VALUE!</v>
      </c>
      <c r="CJ34" s="65" t="e">
        <f t="shared" si="10"/>
        <v>#VALUE!</v>
      </c>
      <c r="CK34" s="65" t="e">
        <f t="shared" si="10"/>
        <v>#VALUE!</v>
      </c>
      <c r="CL34" s="65"/>
      <c r="CM34" s="65"/>
      <c r="CN34" s="65"/>
      <c r="CO34" s="65"/>
      <c r="CP34" s="65"/>
      <c r="CQ34" s="65"/>
      <c r="CR34" s="65"/>
      <c r="CS34" s="65" t="e">
        <f t="shared" ref="CS34:DD34" si="11">CS5/CS25</f>
        <v>#VALUE!</v>
      </c>
      <c r="CT34" s="65" t="e">
        <f t="shared" si="11"/>
        <v>#VALUE!</v>
      </c>
      <c r="CU34" s="65" t="e">
        <f t="shared" si="11"/>
        <v>#VALUE!</v>
      </c>
      <c r="CV34" s="65" t="e">
        <f t="shared" si="11"/>
        <v>#VALUE!</v>
      </c>
      <c r="CW34" s="65" t="e">
        <f t="shared" si="11"/>
        <v>#VALUE!</v>
      </c>
      <c r="CX34" s="65" t="e">
        <f t="shared" si="11"/>
        <v>#VALUE!</v>
      </c>
      <c r="CY34" s="65" t="e">
        <f t="shared" si="11"/>
        <v>#VALUE!</v>
      </c>
      <c r="CZ34" s="65" t="e">
        <f t="shared" si="11"/>
        <v>#VALUE!</v>
      </c>
      <c r="DA34" s="65" t="e">
        <f t="shared" si="11"/>
        <v>#VALUE!</v>
      </c>
      <c r="DB34" s="65" t="e">
        <f t="shared" si="11"/>
        <v>#VALUE!</v>
      </c>
      <c r="DC34" s="65" t="e">
        <f t="shared" si="11"/>
        <v>#VALUE!</v>
      </c>
      <c r="DD34" s="65" t="e">
        <f t="shared" si="11"/>
        <v>#VALUE!</v>
      </c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65"/>
    </row>
    <row r="35" spans="1:126">
      <c r="A35" s="65"/>
      <c r="B35" s="65" t="e">
        <f t="shared" si="6"/>
        <v>#VALUE!</v>
      </c>
      <c r="C35" s="65" t="e">
        <f t="shared" si="6"/>
        <v>#VALUE!</v>
      </c>
      <c r="D35" s="65" t="e">
        <f t="shared" si="6"/>
        <v>#VALUE!</v>
      </c>
      <c r="E35" s="65" t="e">
        <f t="shared" si="6"/>
        <v>#VALUE!</v>
      </c>
      <c r="F35" s="65" t="e">
        <f t="shared" si="6"/>
        <v>#VALUE!</v>
      </c>
      <c r="G35" s="65" t="e">
        <f t="shared" si="6"/>
        <v>#VALUE!</v>
      </c>
      <c r="H35" s="65" t="e">
        <f t="shared" si="6"/>
        <v>#VALUE!</v>
      </c>
      <c r="I35" s="65" t="e">
        <f t="shared" si="6"/>
        <v>#VALUE!</v>
      </c>
      <c r="J35" s="65" t="e">
        <f t="shared" si="6"/>
        <v>#VALUE!</v>
      </c>
      <c r="K35" s="65" t="e">
        <f t="shared" si="6"/>
        <v>#VALUE!</v>
      </c>
      <c r="L35" s="65" t="e">
        <f t="shared" si="6"/>
        <v>#VALUE!</v>
      </c>
      <c r="M35" s="65" t="e">
        <f t="shared" si="6"/>
        <v>#VALUE!</v>
      </c>
      <c r="N35" s="65"/>
      <c r="O35" s="65"/>
      <c r="P35" s="65"/>
      <c r="Q35" s="65"/>
      <c r="R35" s="65"/>
      <c r="S35" s="65"/>
      <c r="T35" s="65"/>
      <c r="U35" s="65" t="e">
        <f t="shared" ref="U35:AF35" si="12">U6/U26</f>
        <v>#VALUE!</v>
      </c>
      <c r="V35" s="65" t="e">
        <f t="shared" si="12"/>
        <v>#VALUE!</v>
      </c>
      <c r="W35" s="65" t="e">
        <f t="shared" si="12"/>
        <v>#VALUE!</v>
      </c>
      <c r="X35" s="65" t="e">
        <f t="shared" si="12"/>
        <v>#VALUE!</v>
      </c>
      <c r="Y35" s="65" t="e">
        <f t="shared" si="12"/>
        <v>#VALUE!</v>
      </c>
      <c r="Z35" s="65" t="e">
        <f t="shared" si="12"/>
        <v>#VALUE!</v>
      </c>
      <c r="AA35" s="65" t="e">
        <f t="shared" si="12"/>
        <v>#VALUE!</v>
      </c>
      <c r="AB35" s="65" t="e">
        <f t="shared" si="12"/>
        <v>#VALUE!</v>
      </c>
      <c r="AC35" s="65" t="e">
        <f t="shared" si="12"/>
        <v>#VALUE!</v>
      </c>
      <c r="AD35" s="65" t="e">
        <f t="shared" si="12"/>
        <v>#VALUE!</v>
      </c>
      <c r="AE35" s="65" t="e">
        <f t="shared" si="12"/>
        <v>#VALUE!</v>
      </c>
      <c r="AF35" s="65" t="e">
        <f t="shared" si="12"/>
        <v>#VALUE!</v>
      </c>
      <c r="AG35" s="65"/>
      <c r="AH35" s="65"/>
      <c r="AI35" s="65"/>
      <c r="AJ35" s="65"/>
      <c r="AK35" s="65"/>
      <c r="AL35" s="65"/>
      <c r="AM35" s="65"/>
      <c r="AN35" s="65" t="e">
        <f t="shared" ref="AN35:AY35" si="13">AN6/AN26</f>
        <v>#VALUE!</v>
      </c>
      <c r="AO35" s="65" t="e">
        <f t="shared" si="13"/>
        <v>#VALUE!</v>
      </c>
      <c r="AP35" s="65" t="e">
        <f t="shared" si="13"/>
        <v>#VALUE!</v>
      </c>
      <c r="AQ35" s="65" t="e">
        <f t="shared" si="13"/>
        <v>#VALUE!</v>
      </c>
      <c r="AR35" s="65" t="e">
        <f t="shared" si="13"/>
        <v>#VALUE!</v>
      </c>
      <c r="AS35" s="65" t="e">
        <f t="shared" si="13"/>
        <v>#VALUE!</v>
      </c>
      <c r="AT35" s="65" t="e">
        <f t="shared" si="13"/>
        <v>#VALUE!</v>
      </c>
      <c r="AU35" s="65" t="e">
        <f t="shared" si="13"/>
        <v>#VALUE!</v>
      </c>
      <c r="AV35" s="65" t="e">
        <f t="shared" si="13"/>
        <v>#VALUE!</v>
      </c>
      <c r="AW35" s="65" t="e">
        <f t="shared" si="13"/>
        <v>#VALUE!</v>
      </c>
      <c r="AX35" s="65" t="e">
        <f t="shared" si="13"/>
        <v>#VALUE!</v>
      </c>
      <c r="AY35" s="65" t="e">
        <f t="shared" si="13"/>
        <v>#VALUE!</v>
      </c>
      <c r="AZ35" s="65"/>
      <c r="BA35" s="65"/>
      <c r="BB35" s="65"/>
      <c r="BC35" s="65"/>
      <c r="BD35" s="65"/>
      <c r="BE35" s="65"/>
      <c r="BF35" s="65"/>
      <c r="BG35" s="65" t="e">
        <f t="shared" ref="BG35:BR35" si="14">BG6/BG26</f>
        <v>#VALUE!</v>
      </c>
      <c r="BH35" s="65" t="e">
        <f t="shared" si="14"/>
        <v>#VALUE!</v>
      </c>
      <c r="BI35" s="65" t="e">
        <f t="shared" si="14"/>
        <v>#VALUE!</v>
      </c>
      <c r="BJ35" s="65" t="e">
        <f t="shared" si="14"/>
        <v>#VALUE!</v>
      </c>
      <c r="BK35" s="65" t="e">
        <f t="shared" si="14"/>
        <v>#VALUE!</v>
      </c>
      <c r="BL35" s="65" t="e">
        <f t="shared" si="14"/>
        <v>#VALUE!</v>
      </c>
      <c r="BM35" s="65" t="e">
        <f t="shared" si="14"/>
        <v>#VALUE!</v>
      </c>
      <c r="BN35" s="65" t="e">
        <f t="shared" si="14"/>
        <v>#VALUE!</v>
      </c>
      <c r="BO35" s="65" t="e">
        <f t="shared" si="14"/>
        <v>#VALUE!</v>
      </c>
      <c r="BP35" s="65" t="e">
        <f t="shared" si="14"/>
        <v>#VALUE!</v>
      </c>
      <c r="BQ35" s="65" t="e">
        <f t="shared" si="14"/>
        <v>#VALUE!</v>
      </c>
      <c r="BR35" s="65" t="e">
        <f t="shared" si="14"/>
        <v>#VALUE!</v>
      </c>
      <c r="BS35" s="65"/>
      <c r="BT35" s="65"/>
      <c r="BU35" s="65"/>
      <c r="BV35" s="65"/>
      <c r="BW35" s="65"/>
      <c r="BX35" s="65"/>
      <c r="BY35" s="65"/>
      <c r="BZ35" s="65" t="e">
        <f t="shared" ref="BZ35:CK35" si="15">BZ6/BZ26</f>
        <v>#VALUE!</v>
      </c>
      <c r="CA35" s="65" t="e">
        <f t="shared" si="15"/>
        <v>#VALUE!</v>
      </c>
      <c r="CB35" s="65" t="e">
        <f t="shared" si="15"/>
        <v>#VALUE!</v>
      </c>
      <c r="CC35" s="65" t="e">
        <f t="shared" si="15"/>
        <v>#VALUE!</v>
      </c>
      <c r="CD35" s="65" t="e">
        <f t="shared" si="15"/>
        <v>#VALUE!</v>
      </c>
      <c r="CE35" s="65" t="e">
        <f t="shared" si="15"/>
        <v>#VALUE!</v>
      </c>
      <c r="CF35" s="65" t="e">
        <f t="shared" si="15"/>
        <v>#VALUE!</v>
      </c>
      <c r="CG35" s="65" t="e">
        <f t="shared" si="15"/>
        <v>#VALUE!</v>
      </c>
      <c r="CH35" s="65" t="e">
        <f t="shared" si="15"/>
        <v>#VALUE!</v>
      </c>
      <c r="CI35" s="65" t="e">
        <f t="shared" si="15"/>
        <v>#VALUE!</v>
      </c>
      <c r="CJ35" s="65" t="e">
        <f t="shared" si="15"/>
        <v>#VALUE!</v>
      </c>
      <c r="CK35" s="65" t="e">
        <f t="shared" si="15"/>
        <v>#VALUE!</v>
      </c>
      <c r="CL35" s="65"/>
      <c r="CM35" s="65"/>
      <c r="CN35" s="65"/>
      <c r="CO35" s="65"/>
      <c r="CP35" s="65"/>
      <c r="CQ35" s="65"/>
      <c r="CR35" s="65"/>
      <c r="CS35" s="65" t="e">
        <f t="shared" ref="CS35:DD35" si="16">CS6/CS26</f>
        <v>#VALUE!</v>
      </c>
      <c r="CT35" s="65" t="e">
        <f t="shared" si="16"/>
        <v>#VALUE!</v>
      </c>
      <c r="CU35" s="65" t="e">
        <f t="shared" si="16"/>
        <v>#VALUE!</v>
      </c>
      <c r="CV35" s="65" t="e">
        <f t="shared" si="16"/>
        <v>#VALUE!</v>
      </c>
      <c r="CW35" s="65" t="e">
        <f t="shared" si="16"/>
        <v>#VALUE!</v>
      </c>
      <c r="CX35" s="65" t="e">
        <f t="shared" si="16"/>
        <v>#VALUE!</v>
      </c>
      <c r="CY35" s="65" t="e">
        <f t="shared" si="16"/>
        <v>#VALUE!</v>
      </c>
      <c r="CZ35" s="65" t="e">
        <f t="shared" si="16"/>
        <v>#VALUE!</v>
      </c>
      <c r="DA35" s="65" t="e">
        <f t="shared" si="16"/>
        <v>#VALUE!</v>
      </c>
      <c r="DB35" s="65" t="e">
        <f t="shared" si="16"/>
        <v>#VALUE!</v>
      </c>
      <c r="DC35" s="65" t="e">
        <f t="shared" si="16"/>
        <v>#VALUE!</v>
      </c>
      <c r="DD35" s="65" t="e">
        <f t="shared" si="16"/>
        <v>#VALUE!</v>
      </c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</row>
    <row r="36" spans="1:126">
      <c r="A36" s="65"/>
      <c r="B36" s="65" t="e">
        <f t="shared" si="6"/>
        <v>#VALUE!</v>
      </c>
      <c r="C36" s="65" t="e">
        <f t="shared" si="6"/>
        <v>#VALUE!</v>
      </c>
      <c r="D36" s="65" t="e">
        <f t="shared" si="6"/>
        <v>#VALUE!</v>
      </c>
      <c r="E36" s="65" t="e">
        <f t="shared" si="6"/>
        <v>#VALUE!</v>
      </c>
      <c r="F36" s="65" t="e">
        <f t="shared" si="6"/>
        <v>#VALUE!</v>
      </c>
      <c r="G36" s="65" t="e">
        <f t="shared" si="6"/>
        <v>#VALUE!</v>
      </c>
      <c r="H36" s="65" t="e">
        <f t="shared" si="6"/>
        <v>#VALUE!</v>
      </c>
      <c r="I36" s="65" t="e">
        <f t="shared" si="6"/>
        <v>#VALUE!</v>
      </c>
      <c r="J36" s="65" t="e">
        <f t="shared" si="6"/>
        <v>#VALUE!</v>
      </c>
      <c r="K36" s="65" t="e">
        <f t="shared" si="6"/>
        <v>#VALUE!</v>
      </c>
      <c r="L36" s="65" t="e">
        <f t="shared" si="6"/>
        <v>#VALUE!</v>
      </c>
      <c r="M36" s="65" t="e">
        <f t="shared" si="6"/>
        <v>#VALUE!</v>
      </c>
      <c r="N36" s="65"/>
      <c r="O36" s="65"/>
      <c r="P36" s="65"/>
      <c r="Q36" s="65"/>
      <c r="R36" s="65"/>
      <c r="S36" s="65"/>
      <c r="T36" s="65"/>
      <c r="U36" s="65" t="e">
        <f t="shared" ref="U36:AF36" si="17">U7/U27</f>
        <v>#VALUE!</v>
      </c>
      <c r="V36" s="65" t="e">
        <f t="shared" si="17"/>
        <v>#VALUE!</v>
      </c>
      <c r="W36" s="65" t="e">
        <f t="shared" si="17"/>
        <v>#VALUE!</v>
      </c>
      <c r="X36" s="65" t="e">
        <f t="shared" si="17"/>
        <v>#VALUE!</v>
      </c>
      <c r="Y36" s="65" t="e">
        <f t="shared" si="17"/>
        <v>#VALUE!</v>
      </c>
      <c r="Z36" s="65" t="e">
        <f t="shared" si="17"/>
        <v>#VALUE!</v>
      </c>
      <c r="AA36" s="65" t="e">
        <f t="shared" si="17"/>
        <v>#VALUE!</v>
      </c>
      <c r="AB36" s="65" t="e">
        <f t="shared" si="17"/>
        <v>#VALUE!</v>
      </c>
      <c r="AC36" s="65" t="e">
        <f t="shared" si="17"/>
        <v>#VALUE!</v>
      </c>
      <c r="AD36" s="65" t="e">
        <f t="shared" si="17"/>
        <v>#VALUE!</v>
      </c>
      <c r="AE36" s="65" t="e">
        <f t="shared" si="17"/>
        <v>#VALUE!</v>
      </c>
      <c r="AF36" s="65" t="e">
        <f t="shared" si="17"/>
        <v>#VALUE!</v>
      </c>
      <c r="AG36" s="65"/>
      <c r="AH36" s="65"/>
      <c r="AI36" s="65"/>
      <c r="AJ36" s="65"/>
      <c r="AK36" s="65"/>
      <c r="AL36" s="65"/>
      <c r="AM36" s="65"/>
      <c r="AN36" s="65" t="e">
        <f t="shared" ref="AN36:AY36" si="18">AN7/AN27</f>
        <v>#VALUE!</v>
      </c>
      <c r="AO36" s="65" t="e">
        <f t="shared" si="18"/>
        <v>#VALUE!</v>
      </c>
      <c r="AP36" s="65" t="e">
        <f t="shared" si="18"/>
        <v>#VALUE!</v>
      </c>
      <c r="AQ36" s="65" t="e">
        <f t="shared" si="18"/>
        <v>#VALUE!</v>
      </c>
      <c r="AR36" s="65" t="e">
        <f t="shared" si="18"/>
        <v>#VALUE!</v>
      </c>
      <c r="AS36" s="65" t="e">
        <f t="shared" si="18"/>
        <v>#VALUE!</v>
      </c>
      <c r="AT36" s="65" t="e">
        <f t="shared" si="18"/>
        <v>#VALUE!</v>
      </c>
      <c r="AU36" s="65" t="e">
        <f t="shared" si="18"/>
        <v>#VALUE!</v>
      </c>
      <c r="AV36" s="65" t="e">
        <f t="shared" si="18"/>
        <v>#VALUE!</v>
      </c>
      <c r="AW36" s="65" t="e">
        <f t="shared" si="18"/>
        <v>#VALUE!</v>
      </c>
      <c r="AX36" s="65" t="e">
        <f t="shared" si="18"/>
        <v>#VALUE!</v>
      </c>
      <c r="AY36" s="65" t="e">
        <f t="shared" si="18"/>
        <v>#VALUE!</v>
      </c>
      <c r="AZ36" s="65"/>
      <c r="BA36" s="65"/>
      <c r="BB36" s="65"/>
      <c r="BC36" s="65"/>
      <c r="BD36" s="65"/>
      <c r="BE36" s="65"/>
      <c r="BF36" s="65"/>
      <c r="BG36" s="65" t="e">
        <f t="shared" ref="BG36:BR36" si="19">BG7/BG27</f>
        <v>#VALUE!</v>
      </c>
      <c r="BH36" s="65" t="e">
        <f t="shared" si="19"/>
        <v>#VALUE!</v>
      </c>
      <c r="BI36" s="65" t="e">
        <f t="shared" si="19"/>
        <v>#VALUE!</v>
      </c>
      <c r="BJ36" s="65" t="e">
        <f t="shared" si="19"/>
        <v>#VALUE!</v>
      </c>
      <c r="BK36" s="65" t="e">
        <f t="shared" si="19"/>
        <v>#VALUE!</v>
      </c>
      <c r="BL36" s="65" t="e">
        <f t="shared" si="19"/>
        <v>#VALUE!</v>
      </c>
      <c r="BM36" s="65" t="e">
        <f t="shared" si="19"/>
        <v>#VALUE!</v>
      </c>
      <c r="BN36" s="65" t="e">
        <f t="shared" si="19"/>
        <v>#VALUE!</v>
      </c>
      <c r="BO36" s="65" t="e">
        <f t="shared" si="19"/>
        <v>#VALUE!</v>
      </c>
      <c r="BP36" s="65" t="e">
        <f t="shared" si="19"/>
        <v>#VALUE!</v>
      </c>
      <c r="BQ36" s="65" t="e">
        <f t="shared" si="19"/>
        <v>#VALUE!</v>
      </c>
      <c r="BR36" s="65" t="e">
        <f t="shared" si="19"/>
        <v>#VALUE!</v>
      </c>
      <c r="BS36" s="65"/>
      <c r="BT36" s="65"/>
      <c r="BU36" s="65"/>
      <c r="BV36" s="65"/>
      <c r="BW36" s="65"/>
      <c r="BX36" s="65"/>
      <c r="BY36" s="65"/>
      <c r="BZ36" s="65" t="e">
        <f t="shared" ref="BZ36:CK36" si="20">BZ7/BZ27</f>
        <v>#VALUE!</v>
      </c>
      <c r="CA36" s="65" t="e">
        <f t="shared" si="20"/>
        <v>#VALUE!</v>
      </c>
      <c r="CB36" s="65" t="e">
        <f t="shared" si="20"/>
        <v>#VALUE!</v>
      </c>
      <c r="CC36" s="65" t="e">
        <f t="shared" si="20"/>
        <v>#VALUE!</v>
      </c>
      <c r="CD36" s="65" t="e">
        <f t="shared" si="20"/>
        <v>#VALUE!</v>
      </c>
      <c r="CE36" s="65" t="e">
        <f t="shared" si="20"/>
        <v>#VALUE!</v>
      </c>
      <c r="CF36" s="65" t="e">
        <f t="shared" si="20"/>
        <v>#VALUE!</v>
      </c>
      <c r="CG36" s="65" t="e">
        <f t="shared" si="20"/>
        <v>#VALUE!</v>
      </c>
      <c r="CH36" s="65" t="e">
        <f t="shared" si="20"/>
        <v>#VALUE!</v>
      </c>
      <c r="CI36" s="65" t="e">
        <f t="shared" si="20"/>
        <v>#VALUE!</v>
      </c>
      <c r="CJ36" s="65" t="e">
        <f t="shared" si="20"/>
        <v>#VALUE!</v>
      </c>
      <c r="CK36" s="65" t="e">
        <f t="shared" si="20"/>
        <v>#VALUE!</v>
      </c>
      <c r="CL36" s="65"/>
      <c r="CM36" s="65"/>
      <c r="CN36" s="65"/>
      <c r="CO36" s="65"/>
      <c r="CP36" s="65"/>
      <c r="CQ36" s="65"/>
      <c r="CR36" s="65"/>
      <c r="CS36" s="65" t="e">
        <f t="shared" ref="CS36:DD36" si="21">CS7/CS27</f>
        <v>#VALUE!</v>
      </c>
      <c r="CT36" s="65" t="e">
        <f t="shared" si="21"/>
        <v>#VALUE!</v>
      </c>
      <c r="CU36" s="65" t="e">
        <f t="shared" si="21"/>
        <v>#VALUE!</v>
      </c>
      <c r="CV36" s="65" t="e">
        <f t="shared" si="21"/>
        <v>#VALUE!</v>
      </c>
      <c r="CW36" s="65" t="e">
        <f t="shared" si="21"/>
        <v>#VALUE!</v>
      </c>
      <c r="CX36" s="65" t="e">
        <f t="shared" si="21"/>
        <v>#VALUE!</v>
      </c>
      <c r="CY36" s="65" t="e">
        <f t="shared" si="21"/>
        <v>#VALUE!</v>
      </c>
      <c r="CZ36" s="65" t="e">
        <f t="shared" si="21"/>
        <v>#VALUE!</v>
      </c>
      <c r="DA36" s="65" t="e">
        <f t="shared" si="21"/>
        <v>#VALUE!</v>
      </c>
      <c r="DB36" s="65" t="e">
        <f t="shared" si="21"/>
        <v>#VALUE!</v>
      </c>
      <c r="DC36" s="65" t="e">
        <f t="shared" si="21"/>
        <v>#VALUE!</v>
      </c>
      <c r="DD36" s="65" t="e">
        <f t="shared" si="21"/>
        <v>#VALUE!</v>
      </c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65"/>
    </row>
    <row r="37" spans="1:126">
      <c r="A37" s="65"/>
      <c r="B37" s="65" t="e">
        <f t="shared" si="6"/>
        <v>#VALUE!</v>
      </c>
      <c r="C37" s="65" t="e">
        <f t="shared" si="6"/>
        <v>#VALUE!</v>
      </c>
      <c r="D37" s="65" t="e">
        <f t="shared" si="6"/>
        <v>#VALUE!</v>
      </c>
      <c r="E37" s="65" t="e">
        <f t="shared" si="6"/>
        <v>#VALUE!</v>
      </c>
      <c r="F37" s="65" t="e">
        <f t="shared" si="6"/>
        <v>#VALUE!</v>
      </c>
      <c r="G37" s="65" t="e">
        <f t="shared" si="6"/>
        <v>#VALUE!</v>
      </c>
      <c r="H37" s="65" t="e">
        <f t="shared" si="6"/>
        <v>#VALUE!</v>
      </c>
      <c r="I37" s="65" t="e">
        <f t="shared" si="6"/>
        <v>#VALUE!</v>
      </c>
      <c r="J37" s="65" t="e">
        <f t="shared" si="6"/>
        <v>#VALUE!</v>
      </c>
      <c r="K37" s="65" t="e">
        <f t="shared" si="6"/>
        <v>#VALUE!</v>
      </c>
      <c r="L37" s="65" t="e">
        <f t="shared" si="6"/>
        <v>#VALUE!</v>
      </c>
      <c r="M37" s="65" t="e">
        <f t="shared" si="6"/>
        <v>#VALUE!</v>
      </c>
      <c r="N37" s="65"/>
      <c r="O37" s="65"/>
      <c r="P37" s="65"/>
      <c r="Q37" s="65"/>
      <c r="R37" s="65"/>
      <c r="S37" s="65"/>
      <c r="T37" s="65"/>
      <c r="U37" s="65" t="e">
        <f t="shared" ref="U37:AF37" si="22">U8/U28</f>
        <v>#VALUE!</v>
      </c>
      <c r="V37" s="65" t="e">
        <f t="shared" si="22"/>
        <v>#VALUE!</v>
      </c>
      <c r="W37" s="65" t="e">
        <f t="shared" si="22"/>
        <v>#VALUE!</v>
      </c>
      <c r="X37" s="65" t="e">
        <f t="shared" si="22"/>
        <v>#VALUE!</v>
      </c>
      <c r="Y37" s="65" t="e">
        <f t="shared" si="22"/>
        <v>#VALUE!</v>
      </c>
      <c r="Z37" s="65" t="e">
        <f t="shared" si="22"/>
        <v>#VALUE!</v>
      </c>
      <c r="AA37" s="65" t="e">
        <f t="shared" si="22"/>
        <v>#VALUE!</v>
      </c>
      <c r="AB37" s="65" t="e">
        <f t="shared" si="22"/>
        <v>#VALUE!</v>
      </c>
      <c r="AC37" s="65" t="e">
        <f t="shared" si="22"/>
        <v>#VALUE!</v>
      </c>
      <c r="AD37" s="65" t="e">
        <f t="shared" si="22"/>
        <v>#VALUE!</v>
      </c>
      <c r="AE37" s="65" t="e">
        <f t="shared" si="22"/>
        <v>#VALUE!</v>
      </c>
      <c r="AF37" s="65" t="e">
        <f t="shared" si="22"/>
        <v>#VALUE!</v>
      </c>
      <c r="AG37" s="65"/>
      <c r="AH37" s="65"/>
      <c r="AI37" s="65"/>
      <c r="AJ37" s="65"/>
      <c r="AK37" s="65"/>
      <c r="AL37" s="65"/>
      <c r="AM37" s="65"/>
      <c r="AN37" s="65" t="e">
        <f t="shared" ref="AN37:AY37" si="23">AN8/AN28</f>
        <v>#VALUE!</v>
      </c>
      <c r="AO37" s="65" t="e">
        <f t="shared" si="23"/>
        <v>#VALUE!</v>
      </c>
      <c r="AP37" s="65" t="e">
        <f t="shared" si="23"/>
        <v>#VALUE!</v>
      </c>
      <c r="AQ37" s="65" t="e">
        <f t="shared" si="23"/>
        <v>#VALUE!</v>
      </c>
      <c r="AR37" s="65" t="e">
        <f t="shared" si="23"/>
        <v>#VALUE!</v>
      </c>
      <c r="AS37" s="65" t="e">
        <f t="shared" si="23"/>
        <v>#VALUE!</v>
      </c>
      <c r="AT37" s="65" t="e">
        <f t="shared" si="23"/>
        <v>#VALUE!</v>
      </c>
      <c r="AU37" s="65" t="e">
        <f t="shared" si="23"/>
        <v>#VALUE!</v>
      </c>
      <c r="AV37" s="65" t="e">
        <f t="shared" si="23"/>
        <v>#VALUE!</v>
      </c>
      <c r="AW37" s="65" t="e">
        <f t="shared" si="23"/>
        <v>#VALUE!</v>
      </c>
      <c r="AX37" s="65" t="e">
        <f t="shared" si="23"/>
        <v>#VALUE!</v>
      </c>
      <c r="AY37" s="65" t="e">
        <f t="shared" si="23"/>
        <v>#VALUE!</v>
      </c>
      <c r="AZ37" s="65"/>
      <c r="BA37" s="65"/>
      <c r="BB37" s="65"/>
      <c r="BC37" s="65"/>
      <c r="BD37" s="65"/>
      <c r="BE37" s="65"/>
      <c r="BF37" s="65"/>
      <c r="BG37" s="65" t="e">
        <f t="shared" ref="BG37:BR37" si="24">BG8/BG28</f>
        <v>#VALUE!</v>
      </c>
      <c r="BH37" s="65" t="e">
        <f t="shared" si="24"/>
        <v>#VALUE!</v>
      </c>
      <c r="BI37" s="65" t="e">
        <f t="shared" si="24"/>
        <v>#VALUE!</v>
      </c>
      <c r="BJ37" s="65" t="e">
        <f t="shared" si="24"/>
        <v>#VALUE!</v>
      </c>
      <c r="BK37" s="65" t="e">
        <f t="shared" si="24"/>
        <v>#VALUE!</v>
      </c>
      <c r="BL37" s="65" t="e">
        <f t="shared" si="24"/>
        <v>#VALUE!</v>
      </c>
      <c r="BM37" s="65" t="e">
        <f t="shared" si="24"/>
        <v>#VALUE!</v>
      </c>
      <c r="BN37" s="65" t="e">
        <f t="shared" si="24"/>
        <v>#VALUE!</v>
      </c>
      <c r="BO37" s="65" t="e">
        <f t="shared" si="24"/>
        <v>#VALUE!</v>
      </c>
      <c r="BP37" s="65" t="e">
        <f t="shared" si="24"/>
        <v>#VALUE!</v>
      </c>
      <c r="BQ37" s="65" t="e">
        <f t="shared" si="24"/>
        <v>#VALUE!</v>
      </c>
      <c r="BR37" s="65" t="e">
        <f t="shared" si="24"/>
        <v>#VALUE!</v>
      </c>
      <c r="BS37" s="65"/>
      <c r="BT37" s="65"/>
      <c r="BU37" s="65"/>
      <c r="BV37" s="65"/>
      <c r="BW37" s="65"/>
      <c r="BX37" s="65"/>
      <c r="BY37" s="65"/>
      <c r="BZ37" s="65" t="e">
        <f t="shared" ref="BZ37:CK37" si="25">BZ8/BZ28</f>
        <v>#VALUE!</v>
      </c>
      <c r="CA37" s="65" t="e">
        <f t="shared" si="25"/>
        <v>#VALUE!</v>
      </c>
      <c r="CB37" s="65" t="e">
        <f t="shared" si="25"/>
        <v>#VALUE!</v>
      </c>
      <c r="CC37" s="65" t="e">
        <f t="shared" si="25"/>
        <v>#VALUE!</v>
      </c>
      <c r="CD37" s="65" t="e">
        <f t="shared" si="25"/>
        <v>#VALUE!</v>
      </c>
      <c r="CE37" s="65" t="e">
        <f t="shared" si="25"/>
        <v>#VALUE!</v>
      </c>
      <c r="CF37" s="65" t="e">
        <f t="shared" si="25"/>
        <v>#VALUE!</v>
      </c>
      <c r="CG37" s="65" t="e">
        <f t="shared" si="25"/>
        <v>#VALUE!</v>
      </c>
      <c r="CH37" s="65" t="e">
        <f t="shared" si="25"/>
        <v>#VALUE!</v>
      </c>
      <c r="CI37" s="65" t="e">
        <f t="shared" si="25"/>
        <v>#VALUE!</v>
      </c>
      <c r="CJ37" s="65" t="e">
        <f t="shared" si="25"/>
        <v>#VALUE!</v>
      </c>
      <c r="CK37" s="65" t="e">
        <f t="shared" si="25"/>
        <v>#VALUE!</v>
      </c>
      <c r="CL37" s="65"/>
      <c r="CM37" s="65"/>
      <c r="CN37" s="65"/>
      <c r="CO37" s="65"/>
      <c r="CP37" s="65"/>
      <c r="CQ37" s="65"/>
      <c r="CR37" s="65"/>
      <c r="CS37" s="65" t="e">
        <f t="shared" ref="CS37:DD37" si="26">CS8/CS28</f>
        <v>#VALUE!</v>
      </c>
      <c r="CT37" s="65" t="e">
        <f t="shared" si="26"/>
        <v>#VALUE!</v>
      </c>
      <c r="CU37" s="65" t="e">
        <f t="shared" si="26"/>
        <v>#VALUE!</v>
      </c>
      <c r="CV37" s="65" t="e">
        <f t="shared" si="26"/>
        <v>#VALUE!</v>
      </c>
      <c r="CW37" s="65" t="e">
        <f t="shared" si="26"/>
        <v>#VALUE!</v>
      </c>
      <c r="CX37" s="65" t="e">
        <f t="shared" si="26"/>
        <v>#VALUE!</v>
      </c>
      <c r="CY37" s="65" t="e">
        <f t="shared" si="26"/>
        <v>#VALUE!</v>
      </c>
      <c r="CZ37" s="65" t="e">
        <f t="shared" si="26"/>
        <v>#VALUE!</v>
      </c>
      <c r="DA37" s="65" t="e">
        <f t="shared" si="26"/>
        <v>#VALUE!</v>
      </c>
      <c r="DB37" s="65" t="e">
        <f t="shared" si="26"/>
        <v>#VALUE!</v>
      </c>
      <c r="DC37" s="65" t="e">
        <f t="shared" si="26"/>
        <v>#VALUE!</v>
      </c>
      <c r="DD37" s="65" t="e">
        <f t="shared" si="26"/>
        <v>#VALUE!</v>
      </c>
      <c r="DE37" s="65"/>
      <c r="DF37" s="65"/>
      <c r="DG37" s="65"/>
      <c r="DH37" s="65"/>
      <c r="DI37" s="65"/>
      <c r="DJ37" s="65"/>
      <c r="DK37" s="65"/>
      <c r="DL37" s="65"/>
      <c r="DM37" s="65"/>
      <c r="DN37" s="65"/>
      <c r="DO37" s="65"/>
      <c r="DP37" s="65"/>
      <c r="DQ37" s="65"/>
      <c r="DR37" s="65"/>
      <c r="DS37" s="65"/>
      <c r="DT37" s="65"/>
      <c r="DU37" s="65"/>
      <c r="DV37" s="65"/>
    </row>
    <row r="38" spans="1:126">
      <c r="A38" s="65"/>
      <c r="B38" s="65" t="e">
        <f t="shared" si="6"/>
        <v>#VALUE!</v>
      </c>
      <c r="C38" s="65" t="e">
        <f t="shared" si="6"/>
        <v>#VALUE!</v>
      </c>
      <c r="D38" s="65" t="e">
        <f t="shared" si="6"/>
        <v>#VALUE!</v>
      </c>
      <c r="E38" s="65" t="e">
        <f t="shared" si="6"/>
        <v>#VALUE!</v>
      </c>
      <c r="F38" s="65" t="e">
        <f t="shared" si="6"/>
        <v>#VALUE!</v>
      </c>
      <c r="G38" s="65" t="e">
        <f t="shared" si="6"/>
        <v>#VALUE!</v>
      </c>
      <c r="H38" s="65" t="e">
        <f t="shared" si="6"/>
        <v>#VALUE!</v>
      </c>
      <c r="I38" s="65" t="e">
        <f t="shared" si="6"/>
        <v>#VALUE!</v>
      </c>
      <c r="J38" s="65" t="e">
        <f t="shared" si="6"/>
        <v>#VALUE!</v>
      </c>
      <c r="K38" s="65" t="e">
        <f t="shared" si="6"/>
        <v>#VALUE!</v>
      </c>
      <c r="L38" s="65" t="e">
        <f t="shared" si="6"/>
        <v>#VALUE!</v>
      </c>
      <c r="M38" s="65" t="e">
        <f t="shared" si="6"/>
        <v>#VALUE!</v>
      </c>
      <c r="N38" s="65"/>
      <c r="O38" s="65"/>
      <c r="P38" s="65"/>
      <c r="Q38" s="65"/>
      <c r="R38" s="65"/>
      <c r="S38" s="65"/>
      <c r="T38" s="65"/>
      <c r="U38" s="65" t="e">
        <f t="shared" ref="U38:AF38" si="27">U9/U29</f>
        <v>#VALUE!</v>
      </c>
      <c r="V38" s="65" t="e">
        <f t="shared" si="27"/>
        <v>#VALUE!</v>
      </c>
      <c r="W38" s="65" t="e">
        <f t="shared" si="27"/>
        <v>#VALUE!</v>
      </c>
      <c r="X38" s="65" t="e">
        <f t="shared" si="27"/>
        <v>#VALUE!</v>
      </c>
      <c r="Y38" s="65" t="e">
        <f t="shared" si="27"/>
        <v>#VALUE!</v>
      </c>
      <c r="Z38" s="65" t="e">
        <f t="shared" si="27"/>
        <v>#VALUE!</v>
      </c>
      <c r="AA38" s="65" t="e">
        <f t="shared" si="27"/>
        <v>#VALUE!</v>
      </c>
      <c r="AB38" s="65" t="e">
        <f t="shared" si="27"/>
        <v>#VALUE!</v>
      </c>
      <c r="AC38" s="65" t="e">
        <f t="shared" si="27"/>
        <v>#VALUE!</v>
      </c>
      <c r="AD38" s="65" t="e">
        <f t="shared" si="27"/>
        <v>#VALUE!</v>
      </c>
      <c r="AE38" s="65" t="e">
        <f t="shared" si="27"/>
        <v>#VALUE!</v>
      </c>
      <c r="AF38" s="65" t="e">
        <f t="shared" si="27"/>
        <v>#VALUE!</v>
      </c>
      <c r="AG38" s="65"/>
      <c r="AH38" s="65"/>
      <c r="AI38" s="65"/>
      <c r="AJ38" s="65"/>
      <c r="AK38" s="65"/>
      <c r="AL38" s="65"/>
      <c r="AM38" s="65"/>
      <c r="AN38" s="65" t="e">
        <f t="shared" ref="AN38:AY38" si="28">AN9/AN29</f>
        <v>#VALUE!</v>
      </c>
      <c r="AO38" s="65" t="e">
        <f t="shared" si="28"/>
        <v>#VALUE!</v>
      </c>
      <c r="AP38" s="65" t="e">
        <f t="shared" si="28"/>
        <v>#VALUE!</v>
      </c>
      <c r="AQ38" s="65" t="e">
        <f t="shared" si="28"/>
        <v>#VALUE!</v>
      </c>
      <c r="AR38" s="65" t="e">
        <f t="shared" si="28"/>
        <v>#VALUE!</v>
      </c>
      <c r="AS38" s="65" t="e">
        <f t="shared" si="28"/>
        <v>#VALUE!</v>
      </c>
      <c r="AT38" s="65" t="e">
        <f t="shared" si="28"/>
        <v>#VALUE!</v>
      </c>
      <c r="AU38" s="65" t="e">
        <f t="shared" si="28"/>
        <v>#VALUE!</v>
      </c>
      <c r="AV38" s="65" t="e">
        <f t="shared" si="28"/>
        <v>#VALUE!</v>
      </c>
      <c r="AW38" s="65" t="e">
        <f t="shared" si="28"/>
        <v>#VALUE!</v>
      </c>
      <c r="AX38" s="65" t="e">
        <f t="shared" si="28"/>
        <v>#VALUE!</v>
      </c>
      <c r="AY38" s="65" t="e">
        <f t="shared" si="28"/>
        <v>#VALUE!</v>
      </c>
      <c r="AZ38" s="65"/>
      <c r="BA38" s="65"/>
      <c r="BB38" s="65"/>
      <c r="BC38" s="65"/>
      <c r="BD38" s="65"/>
      <c r="BE38" s="65"/>
      <c r="BF38" s="65"/>
      <c r="BG38" s="65" t="e">
        <f t="shared" ref="BG38:BR38" si="29">BG9/BG29</f>
        <v>#VALUE!</v>
      </c>
      <c r="BH38" s="65" t="e">
        <f t="shared" si="29"/>
        <v>#VALUE!</v>
      </c>
      <c r="BI38" s="65" t="e">
        <f t="shared" si="29"/>
        <v>#VALUE!</v>
      </c>
      <c r="BJ38" s="65" t="e">
        <f t="shared" si="29"/>
        <v>#VALUE!</v>
      </c>
      <c r="BK38" s="65" t="e">
        <f t="shared" si="29"/>
        <v>#VALUE!</v>
      </c>
      <c r="BL38" s="65" t="e">
        <f t="shared" si="29"/>
        <v>#VALUE!</v>
      </c>
      <c r="BM38" s="65" t="e">
        <f t="shared" si="29"/>
        <v>#VALUE!</v>
      </c>
      <c r="BN38" s="65" t="e">
        <f t="shared" si="29"/>
        <v>#VALUE!</v>
      </c>
      <c r="BO38" s="65" t="e">
        <f t="shared" si="29"/>
        <v>#VALUE!</v>
      </c>
      <c r="BP38" s="65" t="e">
        <f t="shared" si="29"/>
        <v>#VALUE!</v>
      </c>
      <c r="BQ38" s="65" t="e">
        <f t="shared" si="29"/>
        <v>#VALUE!</v>
      </c>
      <c r="BR38" s="65" t="e">
        <f t="shared" si="29"/>
        <v>#VALUE!</v>
      </c>
      <c r="BS38" s="65"/>
      <c r="BT38" s="65"/>
      <c r="BU38" s="65"/>
      <c r="BV38" s="65"/>
      <c r="BW38" s="65"/>
      <c r="BX38" s="65"/>
      <c r="BY38" s="65"/>
      <c r="BZ38" s="65" t="e">
        <f t="shared" ref="BZ38:CK38" si="30">BZ9/BZ29</f>
        <v>#VALUE!</v>
      </c>
      <c r="CA38" s="65" t="e">
        <f t="shared" si="30"/>
        <v>#VALUE!</v>
      </c>
      <c r="CB38" s="65" t="e">
        <f t="shared" si="30"/>
        <v>#VALUE!</v>
      </c>
      <c r="CC38" s="65" t="e">
        <f t="shared" si="30"/>
        <v>#VALUE!</v>
      </c>
      <c r="CD38" s="65" t="e">
        <f t="shared" si="30"/>
        <v>#VALUE!</v>
      </c>
      <c r="CE38" s="65" t="e">
        <f t="shared" si="30"/>
        <v>#VALUE!</v>
      </c>
      <c r="CF38" s="65" t="e">
        <f t="shared" si="30"/>
        <v>#VALUE!</v>
      </c>
      <c r="CG38" s="65" t="e">
        <f t="shared" si="30"/>
        <v>#VALUE!</v>
      </c>
      <c r="CH38" s="65" t="e">
        <f t="shared" si="30"/>
        <v>#VALUE!</v>
      </c>
      <c r="CI38" s="65" t="e">
        <f t="shared" si="30"/>
        <v>#VALUE!</v>
      </c>
      <c r="CJ38" s="65" t="e">
        <f t="shared" si="30"/>
        <v>#VALUE!</v>
      </c>
      <c r="CK38" s="65" t="e">
        <f t="shared" si="30"/>
        <v>#VALUE!</v>
      </c>
      <c r="CL38" s="65"/>
      <c r="CM38" s="65"/>
      <c r="CN38" s="65"/>
      <c r="CO38" s="65"/>
      <c r="CP38" s="65"/>
      <c r="CQ38" s="65"/>
      <c r="CR38" s="65"/>
      <c r="CS38" s="65" t="e">
        <f t="shared" ref="CS38:DD38" si="31">CS9/CS29</f>
        <v>#VALUE!</v>
      </c>
      <c r="CT38" s="65" t="e">
        <f t="shared" si="31"/>
        <v>#VALUE!</v>
      </c>
      <c r="CU38" s="65" t="e">
        <f t="shared" si="31"/>
        <v>#VALUE!</v>
      </c>
      <c r="CV38" s="65" t="e">
        <f t="shared" si="31"/>
        <v>#VALUE!</v>
      </c>
      <c r="CW38" s="65" t="e">
        <f t="shared" si="31"/>
        <v>#VALUE!</v>
      </c>
      <c r="CX38" s="65" t="e">
        <f t="shared" si="31"/>
        <v>#VALUE!</v>
      </c>
      <c r="CY38" s="65" t="e">
        <f t="shared" si="31"/>
        <v>#VALUE!</v>
      </c>
      <c r="CZ38" s="65" t="e">
        <f t="shared" si="31"/>
        <v>#VALUE!</v>
      </c>
      <c r="DA38" s="65" t="e">
        <f t="shared" si="31"/>
        <v>#VALUE!</v>
      </c>
      <c r="DB38" s="65" t="e">
        <f t="shared" si="31"/>
        <v>#VALUE!</v>
      </c>
      <c r="DC38" s="65" t="e">
        <f t="shared" si="31"/>
        <v>#VALUE!</v>
      </c>
      <c r="DD38" s="65" t="e">
        <f t="shared" si="31"/>
        <v>#VALUE!</v>
      </c>
      <c r="DE38" s="65"/>
      <c r="DF38" s="65"/>
      <c r="DG38" s="65"/>
      <c r="DH38" s="65"/>
      <c r="DI38" s="65"/>
      <c r="DJ38" s="65"/>
      <c r="DK38" s="65"/>
      <c r="DL38" s="65"/>
      <c r="DM38" s="65"/>
      <c r="DN38" s="65"/>
      <c r="DO38" s="65"/>
      <c r="DP38" s="65"/>
      <c r="DQ38" s="65"/>
      <c r="DR38" s="65"/>
      <c r="DS38" s="65"/>
      <c r="DT38" s="65"/>
      <c r="DU38" s="65"/>
      <c r="DV38" s="65"/>
    </row>
    <row r="39" spans="1:126">
      <c r="A39" s="65"/>
      <c r="B39" s="65" t="e">
        <f t="shared" si="6"/>
        <v>#VALUE!</v>
      </c>
      <c r="C39" s="65" t="e">
        <f t="shared" si="6"/>
        <v>#VALUE!</v>
      </c>
      <c r="D39" s="65" t="e">
        <f t="shared" si="6"/>
        <v>#VALUE!</v>
      </c>
      <c r="E39" s="65" t="e">
        <f t="shared" si="6"/>
        <v>#VALUE!</v>
      </c>
      <c r="F39" s="65" t="e">
        <f t="shared" si="6"/>
        <v>#VALUE!</v>
      </c>
      <c r="G39" s="65" t="e">
        <f t="shared" si="6"/>
        <v>#VALUE!</v>
      </c>
      <c r="H39" s="65" t="e">
        <f t="shared" si="6"/>
        <v>#VALUE!</v>
      </c>
      <c r="I39" s="65" t="e">
        <f t="shared" si="6"/>
        <v>#VALUE!</v>
      </c>
      <c r="J39" s="65" t="e">
        <f t="shared" si="6"/>
        <v>#VALUE!</v>
      </c>
      <c r="K39" s="65" t="e">
        <f t="shared" si="6"/>
        <v>#VALUE!</v>
      </c>
      <c r="L39" s="65" t="e">
        <f t="shared" si="6"/>
        <v>#VALUE!</v>
      </c>
      <c r="M39" s="65" t="e">
        <f t="shared" si="6"/>
        <v>#VALUE!</v>
      </c>
      <c r="N39" s="65"/>
      <c r="O39" s="65"/>
      <c r="P39" s="65"/>
      <c r="Q39" s="65"/>
      <c r="R39" s="65"/>
      <c r="S39" s="65"/>
      <c r="T39" s="65"/>
      <c r="U39" s="65" t="e">
        <f t="shared" ref="U39:AF39" si="32">U10/U30</f>
        <v>#VALUE!</v>
      </c>
      <c r="V39" s="65" t="e">
        <f t="shared" si="32"/>
        <v>#VALUE!</v>
      </c>
      <c r="W39" s="65" t="e">
        <f t="shared" si="32"/>
        <v>#VALUE!</v>
      </c>
      <c r="X39" s="65" t="e">
        <f t="shared" si="32"/>
        <v>#VALUE!</v>
      </c>
      <c r="Y39" s="65" t="e">
        <f t="shared" si="32"/>
        <v>#VALUE!</v>
      </c>
      <c r="Z39" s="65" t="e">
        <f t="shared" si="32"/>
        <v>#VALUE!</v>
      </c>
      <c r="AA39" s="65" t="e">
        <f t="shared" si="32"/>
        <v>#VALUE!</v>
      </c>
      <c r="AB39" s="65" t="e">
        <f t="shared" si="32"/>
        <v>#VALUE!</v>
      </c>
      <c r="AC39" s="65" t="e">
        <f t="shared" si="32"/>
        <v>#VALUE!</v>
      </c>
      <c r="AD39" s="65" t="e">
        <f t="shared" si="32"/>
        <v>#VALUE!</v>
      </c>
      <c r="AE39" s="65" t="e">
        <f t="shared" si="32"/>
        <v>#VALUE!</v>
      </c>
      <c r="AF39" s="65" t="e">
        <f t="shared" si="32"/>
        <v>#VALUE!</v>
      </c>
      <c r="AG39" s="65"/>
      <c r="AH39" s="65"/>
      <c r="AI39" s="65"/>
      <c r="AJ39" s="65"/>
      <c r="AK39" s="65"/>
      <c r="AL39" s="65"/>
      <c r="AM39" s="65"/>
      <c r="AN39" s="65" t="e">
        <f t="shared" ref="AN39:AY39" si="33">AN10/AN30</f>
        <v>#VALUE!</v>
      </c>
      <c r="AO39" s="65" t="e">
        <f t="shared" si="33"/>
        <v>#VALUE!</v>
      </c>
      <c r="AP39" s="65" t="e">
        <f t="shared" si="33"/>
        <v>#VALUE!</v>
      </c>
      <c r="AQ39" s="65" t="e">
        <f t="shared" si="33"/>
        <v>#VALUE!</v>
      </c>
      <c r="AR39" s="65" t="e">
        <f t="shared" si="33"/>
        <v>#VALUE!</v>
      </c>
      <c r="AS39" s="65" t="e">
        <f t="shared" si="33"/>
        <v>#VALUE!</v>
      </c>
      <c r="AT39" s="65" t="e">
        <f t="shared" si="33"/>
        <v>#VALUE!</v>
      </c>
      <c r="AU39" s="65" t="e">
        <f t="shared" si="33"/>
        <v>#VALUE!</v>
      </c>
      <c r="AV39" s="65" t="e">
        <f t="shared" si="33"/>
        <v>#VALUE!</v>
      </c>
      <c r="AW39" s="65" t="e">
        <f t="shared" si="33"/>
        <v>#VALUE!</v>
      </c>
      <c r="AX39" s="65" t="e">
        <f t="shared" si="33"/>
        <v>#VALUE!</v>
      </c>
      <c r="AY39" s="65" t="e">
        <f t="shared" si="33"/>
        <v>#VALUE!</v>
      </c>
      <c r="AZ39" s="65"/>
      <c r="BA39" s="65"/>
      <c r="BB39" s="65"/>
      <c r="BC39" s="65"/>
      <c r="BD39" s="65"/>
      <c r="BE39" s="65"/>
      <c r="BF39" s="65"/>
      <c r="BG39" s="65" t="e">
        <f t="shared" ref="BG39:BR39" si="34">BG10/BG30</f>
        <v>#VALUE!</v>
      </c>
      <c r="BH39" s="65" t="e">
        <f t="shared" si="34"/>
        <v>#VALUE!</v>
      </c>
      <c r="BI39" s="65" t="e">
        <f t="shared" si="34"/>
        <v>#VALUE!</v>
      </c>
      <c r="BJ39" s="65" t="e">
        <f t="shared" si="34"/>
        <v>#VALUE!</v>
      </c>
      <c r="BK39" s="65" t="e">
        <f t="shared" si="34"/>
        <v>#VALUE!</v>
      </c>
      <c r="BL39" s="65" t="e">
        <f t="shared" si="34"/>
        <v>#VALUE!</v>
      </c>
      <c r="BM39" s="65" t="e">
        <f t="shared" si="34"/>
        <v>#VALUE!</v>
      </c>
      <c r="BN39" s="65" t="e">
        <f t="shared" si="34"/>
        <v>#VALUE!</v>
      </c>
      <c r="BO39" s="65" t="e">
        <f t="shared" si="34"/>
        <v>#VALUE!</v>
      </c>
      <c r="BP39" s="65" t="e">
        <f t="shared" si="34"/>
        <v>#VALUE!</v>
      </c>
      <c r="BQ39" s="65" t="e">
        <f t="shared" si="34"/>
        <v>#VALUE!</v>
      </c>
      <c r="BR39" s="65" t="e">
        <f t="shared" si="34"/>
        <v>#VALUE!</v>
      </c>
      <c r="BS39" s="65"/>
      <c r="BT39" s="65"/>
      <c r="BU39" s="65"/>
      <c r="BV39" s="65"/>
      <c r="BW39" s="65"/>
      <c r="BX39" s="65"/>
      <c r="BY39" s="65"/>
      <c r="BZ39" s="65" t="e">
        <f t="shared" ref="BZ39:CK39" si="35">BZ10/BZ30</f>
        <v>#VALUE!</v>
      </c>
      <c r="CA39" s="65" t="e">
        <f t="shared" si="35"/>
        <v>#VALUE!</v>
      </c>
      <c r="CB39" s="65" t="e">
        <f t="shared" si="35"/>
        <v>#VALUE!</v>
      </c>
      <c r="CC39" s="65" t="e">
        <f t="shared" si="35"/>
        <v>#VALUE!</v>
      </c>
      <c r="CD39" s="65" t="e">
        <f t="shared" si="35"/>
        <v>#VALUE!</v>
      </c>
      <c r="CE39" s="65" t="e">
        <f t="shared" si="35"/>
        <v>#VALUE!</v>
      </c>
      <c r="CF39" s="65" t="e">
        <f t="shared" si="35"/>
        <v>#VALUE!</v>
      </c>
      <c r="CG39" s="65" t="e">
        <f t="shared" si="35"/>
        <v>#VALUE!</v>
      </c>
      <c r="CH39" s="65" t="e">
        <f t="shared" si="35"/>
        <v>#VALUE!</v>
      </c>
      <c r="CI39" s="65" t="e">
        <f t="shared" si="35"/>
        <v>#VALUE!</v>
      </c>
      <c r="CJ39" s="65" t="e">
        <f t="shared" si="35"/>
        <v>#VALUE!</v>
      </c>
      <c r="CK39" s="65" t="e">
        <f t="shared" si="35"/>
        <v>#VALUE!</v>
      </c>
      <c r="CL39" s="65"/>
      <c r="CM39" s="65"/>
      <c r="CN39" s="65"/>
      <c r="CO39" s="65"/>
      <c r="CP39" s="65"/>
      <c r="CQ39" s="65"/>
      <c r="CR39" s="65"/>
      <c r="CS39" s="65" t="e">
        <f t="shared" ref="CS39:DD39" si="36">CS10/CS30</f>
        <v>#VALUE!</v>
      </c>
      <c r="CT39" s="65" t="e">
        <f t="shared" si="36"/>
        <v>#VALUE!</v>
      </c>
      <c r="CU39" s="65" t="e">
        <f t="shared" si="36"/>
        <v>#VALUE!</v>
      </c>
      <c r="CV39" s="65" t="e">
        <f t="shared" si="36"/>
        <v>#VALUE!</v>
      </c>
      <c r="CW39" s="65" t="e">
        <f t="shared" si="36"/>
        <v>#VALUE!</v>
      </c>
      <c r="CX39" s="65" t="e">
        <f t="shared" si="36"/>
        <v>#VALUE!</v>
      </c>
      <c r="CY39" s="65" t="e">
        <f t="shared" si="36"/>
        <v>#VALUE!</v>
      </c>
      <c r="CZ39" s="65" t="e">
        <f t="shared" si="36"/>
        <v>#VALUE!</v>
      </c>
      <c r="DA39" s="65" t="e">
        <f t="shared" si="36"/>
        <v>#VALUE!</v>
      </c>
      <c r="DB39" s="65" t="e">
        <f t="shared" si="36"/>
        <v>#VALUE!</v>
      </c>
      <c r="DC39" s="65" t="e">
        <f t="shared" si="36"/>
        <v>#VALUE!</v>
      </c>
      <c r="DD39" s="65" t="e">
        <f t="shared" si="36"/>
        <v>#VALUE!</v>
      </c>
      <c r="DE39" s="65"/>
      <c r="DF39" s="65"/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</row>
    <row r="40" spans="1:126">
      <c r="A40" s="65"/>
      <c r="B40" s="65" t="e">
        <f t="shared" si="6"/>
        <v>#VALUE!</v>
      </c>
      <c r="C40" s="65" t="e">
        <f t="shared" si="6"/>
        <v>#VALUE!</v>
      </c>
      <c r="D40" s="65" t="e">
        <f t="shared" si="6"/>
        <v>#VALUE!</v>
      </c>
      <c r="E40" s="65" t="e">
        <f t="shared" si="6"/>
        <v>#VALUE!</v>
      </c>
      <c r="F40" s="65" t="e">
        <f t="shared" si="6"/>
        <v>#VALUE!</v>
      </c>
      <c r="G40" s="65" t="e">
        <f t="shared" si="6"/>
        <v>#VALUE!</v>
      </c>
      <c r="H40" s="65" t="e">
        <f t="shared" si="6"/>
        <v>#VALUE!</v>
      </c>
      <c r="I40" s="65" t="e">
        <f t="shared" si="6"/>
        <v>#VALUE!</v>
      </c>
      <c r="J40" s="65" t="e">
        <f t="shared" si="6"/>
        <v>#VALUE!</v>
      </c>
      <c r="K40" s="65" t="e">
        <f t="shared" si="6"/>
        <v>#VALUE!</v>
      </c>
      <c r="L40" s="65" t="e">
        <f t="shared" si="6"/>
        <v>#VALUE!</v>
      </c>
      <c r="M40" s="65" t="e">
        <f t="shared" si="6"/>
        <v>#VALUE!</v>
      </c>
      <c r="N40" s="65"/>
      <c r="O40" s="65"/>
      <c r="P40" s="65"/>
      <c r="Q40" s="65"/>
      <c r="R40" s="65"/>
      <c r="S40" s="65"/>
      <c r="T40" s="65"/>
      <c r="U40" s="65" t="e">
        <f t="shared" ref="U40:AF40" si="37">U11/U31</f>
        <v>#VALUE!</v>
      </c>
      <c r="V40" s="65" t="e">
        <f t="shared" si="37"/>
        <v>#VALUE!</v>
      </c>
      <c r="W40" s="65" t="e">
        <f t="shared" si="37"/>
        <v>#VALUE!</v>
      </c>
      <c r="X40" s="65" t="e">
        <f t="shared" si="37"/>
        <v>#VALUE!</v>
      </c>
      <c r="Y40" s="65" t="e">
        <f t="shared" si="37"/>
        <v>#VALUE!</v>
      </c>
      <c r="Z40" s="65" t="e">
        <f t="shared" si="37"/>
        <v>#VALUE!</v>
      </c>
      <c r="AA40" s="65" t="e">
        <f t="shared" si="37"/>
        <v>#VALUE!</v>
      </c>
      <c r="AB40" s="65" t="e">
        <f t="shared" si="37"/>
        <v>#VALUE!</v>
      </c>
      <c r="AC40" s="65" t="e">
        <f t="shared" si="37"/>
        <v>#VALUE!</v>
      </c>
      <c r="AD40" s="65" t="e">
        <f t="shared" si="37"/>
        <v>#VALUE!</v>
      </c>
      <c r="AE40" s="65" t="e">
        <f t="shared" si="37"/>
        <v>#VALUE!</v>
      </c>
      <c r="AF40" s="65" t="e">
        <f t="shared" si="37"/>
        <v>#VALUE!</v>
      </c>
      <c r="AG40" s="65"/>
      <c r="AH40" s="65"/>
      <c r="AI40" s="65"/>
      <c r="AJ40" s="65"/>
      <c r="AK40" s="65"/>
      <c r="AL40" s="65"/>
      <c r="AM40" s="65"/>
      <c r="AN40" s="65" t="e">
        <f t="shared" ref="AN40:AY40" si="38">AN11/AN31</f>
        <v>#VALUE!</v>
      </c>
      <c r="AO40" s="65" t="e">
        <f t="shared" si="38"/>
        <v>#VALUE!</v>
      </c>
      <c r="AP40" s="65" t="e">
        <f t="shared" si="38"/>
        <v>#VALUE!</v>
      </c>
      <c r="AQ40" s="65" t="e">
        <f t="shared" si="38"/>
        <v>#VALUE!</v>
      </c>
      <c r="AR40" s="65" t="e">
        <f t="shared" si="38"/>
        <v>#VALUE!</v>
      </c>
      <c r="AS40" s="65" t="e">
        <f t="shared" si="38"/>
        <v>#VALUE!</v>
      </c>
      <c r="AT40" s="65" t="e">
        <f t="shared" si="38"/>
        <v>#VALUE!</v>
      </c>
      <c r="AU40" s="65" t="e">
        <f t="shared" si="38"/>
        <v>#VALUE!</v>
      </c>
      <c r="AV40" s="65" t="e">
        <f t="shared" si="38"/>
        <v>#VALUE!</v>
      </c>
      <c r="AW40" s="65" t="e">
        <f t="shared" si="38"/>
        <v>#VALUE!</v>
      </c>
      <c r="AX40" s="65" t="e">
        <f t="shared" si="38"/>
        <v>#VALUE!</v>
      </c>
      <c r="AY40" s="65" t="e">
        <f t="shared" si="38"/>
        <v>#VALUE!</v>
      </c>
      <c r="AZ40" s="65"/>
      <c r="BA40" s="65"/>
      <c r="BB40" s="65"/>
      <c r="BC40" s="65"/>
      <c r="BD40" s="65"/>
      <c r="BE40" s="65"/>
      <c r="BF40" s="65"/>
      <c r="BG40" s="65" t="e">
        <f t="shared" ref="BG40:BR40" si="39">BG11/BG31</f>
        <v>#VALUE!</v>
      </c>
      <c r="BH40" s="65" t="e">
        <f t="shared" si="39"/>
        <v>#VALUE!</v>
      </c>
      <c r="BI40" s="65" t="e">
        <f t="shared" si="39"/>
        <v>#VALUE!</v>
      </c>
      <c r="BJ40" s="65" t="e">
        <f t="shared" si="39"/>
        <v>#VALUE!</v>
      </c>
      <c r="BK40" s="65" t="e">
        <f t="shared" si="39"/>
        <v>#VALUE!</v>
      </c>
      <c r="BL40" s="65" t="e">
        <f t="shared" si="39"/>
        <v>#VALUE!</v>
      </c>
      <c r="BM40" s="65" t="e">
        <f t="shared" si="39"/>
        <v>#VALUE!</v>
      </c>
      <c r="BN40" s="65" t="e">
        <f t="shared" si="39"/>
        <v>#VALUE!</v>
      </c>
      <c r="BO40" s="65" t="e">
        <f t="shared" si="39"/>
        <v>#VALUE!</v>
      </c>
      <c r="BP40" s="65" t="e">
        <f t="shared" si="39"/>
        <v>#VALUE!</v>
      </c>
      <c r="BQ40" s="65" t="e">
        <f t="shared" si="39"/>
        <v>#VALUE!</v>
      </c>
      <c r="BR40" s="65" t="e">
        <f t="shared" si="39"/>
        <v>#VALUE!</v>
      </c>
      <c r="BS40" s="65"/>
      <c r="BT40" s="65"/>
      <c r="BU40" s="65"/>
      <c r="BV40" s="65"/>
      <c r="BW40" s="65"/>
      <c r="BX40" s="65"/>
      <c r="BY40" s="65"/>
      <c r="BZ40" s="65" t="e">
        <f t="shared" ref="BZ40:CK40" si="40">BZ11/BZ31</f>
        <v>#VALUE!</v>
      </c>
      <c r="CA40" s="65" t="e">
        <f t="shared" si="40"/>
        <v>#VALUE!</v>
      </c>
      <c r="CB40" s="65" t="e">
        <f t="shared" si="40"/>
        <v>#VALUE!</v>
      </c>
      <c r="CC40" s="65" t="e">
        <f t="shared" si="40"/>
        <v>#VALUE!</v>
      </c>
      <c r="CD40" s="65" t="e">
        <f t="shared" si="40"/>
        <v>#VALUE!</v>
      </c>
      <c r="CE40" s="65" t="e">
        <f t="shared" si="40"/>
        <v>#VALUE!</v>
      </c>
      <c r="CF40" s="65" t="e">
        <f t="shared" si="40"/>
        <v>#VALUE!</v>
      </c>
      <c r="CG40" s="65" t="e">
        <f t="shared" si="40"/>
        <v>#VALUE!</v>
      </c>
      <c r="CH40" s="65" t="e">
        <f t="shared" si="40"/>
        <v>#VALUE!</v>
      </c>
      <c r="CI40" s="65" t="e">
        <f t="shared" si="40"/>
        <v>#VALUE!</v>
      </c>
      <c r="CJ40" s="65" t="e">
        <f t="shared" si="40"/>
        <v>#VALUE!</v>
      </c>
      <c r="CK40" s="65" t="e">
        <f t="shared" si="40"/>
        <v>#VALUE!</v>
      </c>
      <c r="CL40" s="65"/>
      <c r="CM40" s="65"/>
      <c r="CN40" s="65"/>
      <c r="CO40" s="65"/>
      <c r="CP40" s="65"/>
      <c r="CQ40" s="65"/>
      <c r="CR40" s="65"/>
      <c r="CS40" s="65" t="e">
        <f t="shared" ref="CS40:DD40" si="41">CS11/CS31</f>
        <v>#VALUE!</v>
      </c>
      <c r="CT40" s="65" t="e">
        <f t="shared" si="41"/>
        <v>#VALUE!</v>
      </c>
      <c r="CU40" s="65" t="e">
        <f t="shared" si="41"/>
        <v>#VALUE!</v>
      </c>
      <c r="CV40" s="65" t="e">
        <f t="shared" si="41"/>
        <v>#VALUE!</v>
      </c>
      <c r="CW40" s="65" t="e">
        <f t="shared" si="41"/>
        <v>#VALUE!</v>
      </c>
      <c r="CX40" s="65" t="e">
        <f t="shared" si="41"/>
        <v>#VALUE!</v>
      </c>
      <c r="CY40" s="65" t="e">
        <f t="shared" si="41"/>
        <v>#VALUE!</v>
      </c>
      <c r="CZ40" s="65" t="e">
        <f t="shared" si="41"/>
        <v>#VALUE!</v>
      </c>
      <c r="DA40" s="65" t="e">
        <f t="shared" si="41"/>
        <v>#VALUE!</v>
      </c>
      <c r="DB40" s="65" t="e">
        <f t="shared" si="41"/>
        <v>#VALUE!</v>
      </c>
      <c r="DC40" s="65" t="e">
        <f t="shared" si="41"/>
        <v>#VALUE!</v>
      </c>
      <c r="DD40" s="65" t="e">
        <f t="shared" si="41"/>
        <v>#VALUE!</v>
      </c>
      <c r="DE40" s="65"/>
      <c r="DF40" s="65"/>
      <c r="DG40" s="65"/>
      <c r="DH40" s="65"/>
      <c r="DI40" s="65"/>
      <c r="DJ40" s="65"/>
      <c r="DK40" s="65"/>
      <c r="DL40" s="65"/>
      <c r="DM40" s="65"/>
      <c r="DN40" s="65"/>
      <c r="DO40" s="65"/>
      <c r="DP40" s="65"/>
      <c r="DQ40" s="65"/>
      <c r="DR40" s="65"/>
      <c r="DS40" s="65"/>
      <c r="DT40" s="65"/>
      <c r="DU40" s="65"/>
      <c r="DV40" s="65"/>
    </row>
    <row r="41" spans="1:126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65"/>
      <c r="CZ41" s="65"/>
      <c r="DA41" s="65"/>
      <c r="DB41" s="65"/>
      <c r="DC41" s="65"/>
      <c r="DD41" s="65"/>
      <c r="DE41" s="65"/>
      <c r="DF41" s="65"/>
      <c r="DG41" s="65"/>
      <c r="DH41" s="65"/>
      <c r="DI41" s="65"/>
      <c r="DJ41" s="65"/>
      <c r="DK41" s="65"/>
      <c r="DL41" s="65"/>
      <c r="DM41" s="65"/>
      <c r="DN41" s="65"/>
      <c r="DO41" s="65"/>
      <c r="DP41" s="65"/>
      <c r="DQ41" s="65"/>
      <c r="DR41" s="65"/>
      <c r="DS41" s="65"/>
      <c r="DT41" s="65"/>
      <c r="DU41" s="65"/>
      <c r="DV41" s="65"/>
    </row>
    <row r="42" spans="1:126">
      <c r="A42" s="65" t="s">
        <v>235</v>
      </c>
      <c r="B42" s="65" t="e">
        <f>B14/B24</f>
        <v>#VALUE!</v>
      </c>
      <c r="C42" s="65" t="e">
        <f t="shared" ref="C42:M42" si="42">C14/C24</f>
        <v>#VALUE!</v>
      </c>
      <c r="D42" s="65" t="e">
        <f t="shared" si="42"/>
        <v>#VALUE!</v>
      </c>
      <c r="E42" s="65" t="e">
        <f t="shared" si="42"/>
        <v>#VALUE!</v>
      </c>
      <c r="F42" s="65" t="e">
        <f t="shared" si="42"/>
        <v>#VALUE!</v>
      </c>
      <c r="G42" s="65" t="e">
        <f t="shared" si="42"/>
        <v>#VALUE!</v>
      </c>
      <c r="H42" s="65" t="e">
        <f t="shared" si="42"/>
        <v>#VALUE!</v>
      </c>
      <c r="I42" s="65" t="e">
        <f t="shared" si="42"/>
        <v>#VALUE!</v>
      </c>
      <c r="J42" s="65" t="e">
        <f t="shared" si="42"/>
        <v>#VALUE!</v>
      </c>
      <c r="K42" s="65" t="e">
        <f t="shared" si="42"/>
        <v>#VALUE!</v>
      </c>
      <c r="L42" s="65" t="e">
        <f t="shared" si="42"/>
        <v>#VALUE!</v>
      </c>
      <c r="M42" s="65" t="e">
        <f t="shared" si="42"/>
        <v>#VALUE!</v>
      </c>
      <c r="N42" s="65"/>
      <c r="O42" s="65"/>
      <c r="P42" s="65"/>
      <c r="Q42" s="65"/>
      <c r="R42" s="65"/>
      <c r="S42" s="65"/>
      <c r="T42" s="65" t="s">
        <v>235</v>
      </c>
      <c r="U42" s="65" t="e">
        <f>U14/U24</f>
        <v>#VALUE!</v>
      </c>
      <c r="V42" s="65" t="e">
        <f t="shared" ref="V42:AF42" si="43">V14/V24</f>
        <v>#VALUE!</v>
      </c>
      <c r="W42" s="65" t="e">
        <f t="shared" si="43"/>
        <v>#VALUE!</v>
      </c>
      <c r="X42" s="65" t="e">
        <f t="shared" si="43"/>
        <v>#VALUE!</v>
      </c>
      <c r="Y42" s="65" t="e">
        <f t="shared" si="43"/>
        <v>#VALUE!</v>
      </c>
      <c r="Z42" s="65" t="e">
        <f t="shared" si="43"/>
        <v>#VALUE!</v>
      </c>
      <c r="AA42" s="65" t="e">
        <f t="shared" si="43"/>
        <v>#VALUE!</v>
      </c>
      <c r="AB42" s="65" t="e">
        <f t="shared" si="43"/>
        <v>#VALUE!</v>
      </c>
      <c r="AC42" s="65" t="e">
        <f t="shared" si="43"/>
        <v>#VALUE!</v>
      </c>
      <c r="AD42" s="65" t="e">
        <f t="shared" si="43"/>
        <v>#VALUE!</v>
      </c>
      <c r="AE42" s="65" t="e">
        <f t="shared" si="43"/>
        <v>#VALUE!</v>
      </c>
      <c r="AF42" s="65" t="e">
        <f t="shared" si="43"/>
        <v>#VALUE!</v>
      </c>
      <c r="AG42" s="65"/>
      <c r="AH42" s="65"/>
      <c r="AI42" s="65"/>
      <c r="AJ42" s="65"/>
      <c r="AK42" s="65"/>
      <c r="AL42" s="65"/>
      <c r="AM42" s="65" t="s">
        <v>235</v>
      </c>
      <c r="AN42" s="65" t="e">
        <f>AN14/AN24</f>
        <v>#VALUE!</v>
      </c>
      <c r="AO42" s="65" t="e">
        <f t="shared" ref="AO42:AY42" si="44">AO14/AO24</f>
        <v>#VALUE!</v>
      </c>
      <c r="AP42" s="65" t="e">
        <f t="shared" si="44"/>
        <v>#VALUE!</v>
      </c>
      <c r="AQ42" s="65" t="e">
        <f t="shared" si="44"/>
        <v>#VALUE!</v>
      </c>
      <c r="AR42" s="65" t="e">
        <f t="shared" si="44"/>
        <v>#VALUE!</v>
      </c>
      <c r="AS42" s="65" t="e">
        <f t="shared" si="44"/>
        <v>#VALUE!</v>
      </c>
      <c r="AT42" s="65" t="e">
        <f t="shared" si="44"/>
        <v>#VALUE!</v>
      </c>
      <c r="AU42" s="65" t="e">
        <f t="shared" si="44"/>
        <v>#VALUE!</v>
      </c>
      <c r="AV42" s="65" t="e">
        <f t="shared" si="44"/>
        <v>#VALUE!</v>
      </c>
      <c r="AW42" s="65" t="e">
        <f t="shared" si="44"/>
        <v>#VALUE!</v>
      </c>
      <c r="AX42" s="65" t="e">
        <f t="shared" si="44"/>
        <v>#VALUE!</v>
      </c>
      <c r="AY42" s="65" t="e">
        <f t="shared" si="44"/>
        <v>#VALUE!</v>
      </c>
      <c r="AZ42" s="65"/>
      <c r="BA42" s="65"/>
      <c r="BB42" s="65"/>
      <c r="BC42" s="65"/>
      <c r="BD42" s="65"/>
      <c r="BE42" s="65"/>
      <c r="BF42" s="65" t="s">
        <v>235</v>
      </c>
      <c r="BG42" s="65" t="e">
        <f>BG14/BG24</f>
        <v>#VALUE!</v>
      </c>
      <c r="BH42" s="65" t="e">
        <f t="shared" ref="BH42:BR42" si="45">BH14/BH24</f>
        <v>#VALUE!</v>
      </c>
      <c r="BI42" s="65" t="e">
        <f t="shared" si="45"/>
        <v>#VALUE!</v>
      </c>
      <c r="BJ42" s="65" t="e">
        <f t="shared" si="45"/>
        <v>#VALUE!</v>
      </c>
      <c r="BK42" s="65" t="e">
        <f t="shared" si="45"/>
        <v>#VALUE!</v>
      </c>
      <c r="BL42" s="65" t="e">
        <f t="shared" si="45"/>
        <v>#VALUE!</v>
      </c>
      <c r="BM42" s="65" t="e">
        <f t="shared" si="45"/>
        <v>#VALUE!</v>
      </c>
      <c r="BN42" s="65" t="e">
        <f t="shared" si="45"/>
        <v>#VALUE!</v>
      </c>
      <c r="BO42" s="65" t="e">
        <f t="shared" si="45"/>
        <v>#VALUE!</v>
      </c>
      <c r="BP42" s="65" t="e">
        <f t="shared" si="45"/>
        <v>#VALUE!</v>
      </c>
      <c r="BQ42" s="65" t="e">
        <f t="shared" si="45"/>
        <v>#VALUE!</v>
      </c>
      <c r="BR42" s="65" t="e">
        <f t="shared" si="45"/>
        <v>#VALUE!</v>
      </c>
      <c r="BS42" s="65"/>
      <c r="BT42" s="65"/>
      <c r="BU42" s="65"/>
      <c r="BV42" s="65"/>
      <c r="BW42" s="65"/>
      <c r="BX42" s="65"/>
      <c r="BY42" s="65" t="s">
        <v>235</v>
      </c>
      <c r="BZ42" s="65" t="e">
        <f>BZ14/BZ24</f>
        <v>#VALUE!</v>
      </c>
      <c r="CA42" s="65" t="e">
        <f t="shared" ref="CA42:CK42" si="46">CA14/CA24</f>
        <v>#VALUE!</v>
      </c>
      <c r="CB42" s="65" t="e">
        <f t="shared" si="46"/>
        <v>#VALUE!</v>
      </c>
      <c r="CC42" s="65" t="e">
        <f t="shared" si="46"/>
        <v>#VALUE!</v>
      </c>
      <c r="CD42" s="65" t="e">
        <f t="shared" si="46"/>
        <v>#VALUE!</v>
      </c>
      <c r="CE42" s="65" t="e">
        <f t="shared" si="46"/>
        <v>#VALUE!</v>
      </c>
      <c r="CF42" s="65" t="e">
        <f t="shared" si="46"/>
        <v>#VALUE!</v>
      </c>
      <c r="CG42" s="65" t="e">
        <f t="shared" si="46"/>
        <v>#VALUE!</v>
      </c>
      <c r="CH42" s="65" t="e">
        <f t="shared" si="46"/>
        <v>#VALUE!</v>
      </c>
      <c r="CI42" s="65" t="e">
        <f t="shared" si="46"/>
        <v>#VALUE!</v>
      </c>
      <c r="CJ42" s="65" t="e">
        <f t="shared" si="46"/>
        <v>#VALUE!</v>
      </c>
      <c r="CK42" s="65" t="e">
        <f t="shared" si="46"/>
        <v>#VALUE!</v>
      </c>
      <c r="CL42" s="65"/>
      <c r="CM42" s="65"/>
      <c r="CN42" s="65"/>
      <c r="CO42" s="65"/>
      <c r="CP42" s="65"/>
      <c r="CQ42" s="65"/>
      <c r="CR42" s="65" t="s">
        <v>235</v>
      </c>
      <c r="CS42" s="65" t="e">
        <f>CS14/CS24</f>
        <v>#VALUE!</v>
      </c>
      <c r="CT42" s="65" t="e">
        <f t="shared" ref="CT42:DD42" si="47">CT14/CT24</f>
        <v>#VALUE!</v>
      </c>
      <c r="CU42" s="65" t="e">
        <f t="shared" si="47"/>
        <v>#VALUE!</v>
      </c>
      <c r="CV42" s="65" t="e">
        <f t="shared" si="47"/>
        <v>#VALUE!</v>
      </c>
      <c r="CW42" s="65" t="e">
        <f t="shared" si="47"/>
        <v>#VALUE!</v>
      </c>
      <c r="CX42" s="65" t="e">
        <f t="shared" si="47"/>
        <v>#VALUE!</v>
      </c>
      <c r="CY42" s="65" t="e">
        <f t="shared" si="47"/>
        <v>#VALUE!</v>
      </c>
      <c r="CZ42" s="65" t="e">
        <f t="shared" si="47"/>
        <v>#VALUE!</v>
      </c>
      <c r="DA42" s="65" t="e">
        <f t="shared" si="47"/>
        <v>#VALUE!</v>
      </c>
      <c r="DB42" s="65" t="e">
        <f t="shared" si="47"/>
        <v>#VALUE!</v>
      </c>
      <c r="DC42" s="65" t="e">
        <f t="shared" si="47"/>
        <v>#VALUE!</v>
      </c>
      <c r="DD42" s="65" t="e">
        <f t="shared" si="47"/>
        <v>#VALUE!</v>
      </c>
      <c r="DE42" s="65"/>
      <c r="DF42" s="65"/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5"/>
      <c r="DR42" s="65"/>
      <c r="DS42" s="65"/>
      <c r="DT42" s="65"/>
      <c r="DU42" s="65"/>
      <c r="DV42" s="65"/>
    </row>
    <row r="43" spans="1:126">
      <c r="A43" s="65"/>
      <c r="B43" s="65" t="e">
        <f t="shared" ref="B43:M49" si="48">B15/B25</f>
        <v>#VALUE!</v>
      </c>
      <c r="C43" s="65" t="e">
        <f t="shared" si="48"/>
        <v>#VALUE!</v>
      </c>
      <c r="D43" s="65" t="e">
        <f t="shared" si="48"/>
        <v>#VALUE!</v>
      </c>
      <c r="E43" s="65" t="e">
        <f t="shared" si="48"/>
        <v>#VALUE!</v>
      </c>
      <c r="F43" s="65" t="e">
        <f t="shared" si="48"/>
        <v>#VALUE!</v>
      </c>
      <c r="G43" s="65" t="e">
        <f t="shared" si="48"/>
        <v>#VALUE!</v>
      </c>
      <c r="H43" s="65" t="e">
        <f t="shared" si="48"/>
        <v>#VALUE!</v>
      </c>
      <c r="I43" s="65" t="e">
        <f t="shared" si="48"/>
        <v>#VALUE!</v>
      </c>
      <c r="J43" s="65" t="e">
        <f t="shared" si="48"/>
        <v>#VALUE!</v>
      </c>
      <c r="K43" s="65" t="e">
        <f t="shared" si="48"/>
        <v>#VALUE!</v>
      </c>
      <c r="L43" s="65" t="e">
        <f t="shared" si="48"/>
        <v>#VALUE!</v>
      </c>
      <c r="M43" s="65" t="e">
        <f t="shared" si="48"/>
        <v>#VALUE!</v>
      </c>
      <c r="N43" s="65"/>
      <c r="O43" s="65"/>
      <c r="P43" s="65"/>
      <c r="Q43" s="65"/>
      <c r="R43" s="65"/>
      <c r="S43" s="65"/>
      <c r="T43" s="65"/>
      <c r="U43" s="65" t="e">
        <f t="shared" ref="U43:AF43" si="49">U15/U25</f>
        <v>#VALUE!</v>
      </c>
      <c r="V43" s="65" t="e">
        <f t="shared" si="49"/>
        <v>#VALUE!</v>
      </c>
      <c r="W43" s="65" t="e">
        <f t="shared" si="49"/>
        <v>#VALUE!</v>
      </c>
      <c r="X43" s="65" t="e">
        <f t="shared" si="49"/>
        <v>#VALUE!</v>
      </c>
      <c r="Y43" s="65" t="e">
        <f t="shared" si="49"/>
        <v>#VALUE!</v>
      </c>
      <c r="Z43" s="65" t="e">
        <f t="shared" si="49"/>
        <v>#VALUE!</v>
      </c>
      <c r="AA43" s="65" t="e">
        <f t="shared" si="49"/>
        <v>#VALUE!</v>
      </c>
      <c r="AB43" s="65" t="e">
        <f t="shared" si="49"/>
        <v>#VALUE!</v>
      </c>
      <c r="AC43" s="65" t="e">
        <f t="shared" si="49"/>
        <v>#VALUE!</v>
      </c>
      <c r="AD43" s="65" t="e">
        <f t="shared" si="49"/>
        <v>#VALUE!</v>
      </c>
      <c r="AE43" s="65" t="e">
        <f t="shared" si="49"/>
        <v>#VALUE!</v>
      </c>
      <c r="AF43" s="65" t="e">
        <f t="shared" si="49"/>
        <v>#VALUE!</v>
      </c>
      <c r="AG43" s="65"/>
      <c r="AH43" s="65"/>
      <c r="AI43" s="65"/>
      <c r="AJ43" s="65"/>
      <c r="AK43" s="65"/>
      <c r="AL43" s="65"/>
      <c r="AM43" s="65"/>
      <c r="AN43" s="65" t="e">
        <f t="shared" ref="AN43:AY43" si="50">AN15/AN25</f>
        <v>#VALUE!</v>
      </c>
      <c r="AO43" s="65" t="e">
        <f t="shared" si="50"/>
        <v>#VALUE!</v>
      </c>
      <c r="AP43" s="65" t="e">
        <f t="shared" si="50"/>
        <v>#VALUE!</v>
      </c>
      <c r="AQ43" s="65" t="e">
        <f t="shared" si="50"/>
        <v>#VALUE!</v>
      </c>
      <c r="AR43" s="65" t="e">
        <f t="shared" si="50"/>
        <v>#VALUE!</v>
      </c>
      <c r="AS43" s="65" t="e">
        <f t="shared" si="50"/>
        <v>#VALUE!</v>
      </c>
      <c r="AT43" s="65" t="e">
        <f t="shared" si="50"/>
        <v>#VALUE!</v>
      </c>
      <c r="AU43" s="65" t="e">
        <f t="shared" si="50"/>
        <v>#VALUE!</v>
      </c>
      <c r="AV43" s="65" t="e">
        <f t="shared" si="50"/>
        <v>#VALUE!</v>
      </c>
      <c r="AW43" s="65" t="e">
        <f t="shared" si="50"/>
        <v>#VALUE!</v>
      </c>
      <c r="AX43" s="65" t="e">
        <f t="shared" si="50"/>
        <v>#VALUE!</v>
      </c>
      <c r="AY43" s="65" t="e">
        <f t="shared" si="50"/>
        <v>#VALUE!</v>
      </c>
      <c r="AZ43" s="65"/>
      <c r="BA43" s="65"/>
      <c r="BB43" s="65"/>
      <c r="BC43" s="65"/>
      <c r="BD43" s="65"/>
      <c r="BE43" s="65"/>
      <c r="BF43" s="65"/>
      <c r="BG43" s="65" t="e">
        <f t="shared" ref="BG43:BR43" si="51">BG15/BG25</f>
        <v>#VALUE!</v>
      </c>
      <c r="BH43" s="65" t="e">
        <f t="shared" si="51"/>
        <v>#VALUE!</v>
      </c>
      <c r="BI43" s="65" t="e">
        <f t="shared" si="51"/>
        <v>#VALUE!</v>
      </c>
      <c r="BJ43" s="65" t="e">
        <f t="shared" si="51"/>
        <v>#VALUE!</v>
      </c>
      <c r="BK43" s="65" t="e">
        <f t="shared" si="51"/>
        <v>#VALUE!</v>
      </c>
      <c r="BL43" s="65" t="e">
        <f t="shared" si="51"/>
        <v>#VALUE!</v>
      </c>
      <c r="BM43" s="65" t="e">
        <f t="shared" si="51"/>
        <v>#VALUE!</v>
      </c>
      <c r="BN43" s="65" t="e">
        <f t="shared" si="51"/>
        <v>#VALUE!</v>
      </c>
      <c r="BO43" s="65" t="e">
        <f t="shared" si="51"/>
        <v>#VALUE!</v>
      </c>
      <c r="BP43" s="65" t="e">
        <f t="shared" si="51"/>
        <v>#VALUE!</v>
      </c>
      <c r="BQ43" s="65" t="e">
        <f t="shared" si="51"/>
        <v>#VALUE!</v>
      </c>
      <c r="BR43" s="65" t="e">
        <f t="shared" si="51"/>
        <v>#VALUE!</v>
      </c>
      <c r="BS43" s="65"/>
      <c r="BT43" s="65"/>
      <c r="BU43" s="65"/>
      <c r="BV43" s="65"/>
      <c r="BW43" s="65"/>
      <c r="BX43" s="65"/>
      <c r="BY43" s="65"/>
      <c r="BZ43" s="65" t="e">
        <f t="shared" ref="BZ43:CK43" si="52">BZ15/BZ25</f>
        <v>#VALUE!</v>
      </c>
      <c r="CA43" s="65" t="e">
        <f t="shared" si="52"/>
        <v>#VALUE!</v>
      </c>
      <c r="CB43" s="65" t="e">
        <f t="shared" si="52"/>
        <v>#VALUE!</v>
      </c>
      <c r="CC43" s="65" t="e">
        <f t="shared" si="52"/>
        <v>#VALUE!</v>
      </c>
      <c r="CD43" s="65" t="e">
        <f t="shared" si="52"/>
        <v>#VALUE!</v>
      </c>
      <c r="CE43" s="65" t="e">
        <f t="shared" si="52"/>
        <v>#VALUE!</v>
      </c>
      <c r="CF43" s="65" t="e">
        <f t="shared" si="52"/>
        <v>#VALUE!</v>
      </c>
      <c r="CG43" s="65" t="e">
        <f t="shared" si="52"/>
        <v>#VALUE!</v>
      </c>
      <c r="CH43" s="65" t="e">
        <f t="shared" si="52"/>
        <v>#VALUE!</v>
      </c>
      <c r="CI43" s="65" t="e">
        <f t="shared" si="52"/>
        <v>#VALUE!</v>
      </c>
      <c r="CJ43" s="65" t="e">
        <f t="shared" si="52"/>
        <v>#VALUE!</v>
      </c>
      <c r="CK43" s="65" t="e">
        <f t="shared" si="52"/>
        <v>#VALUE!</v>
      </c>
      <c r="CL43" s="65"/>
      <c r="CM43" s="65"/>
      <c r="CN43" s="65"/>
      <c r="CO43" s="65"/>
      <c r="CP43" s="65"/>
      <c r="CQ43" s="65"/>
      <c r="CR43" s="65"/>
      <c r="CS43" s="65" t="e">
        <f t="shared" ref="CS43:DD43" si="53">CS15/CS25</f>
        <v>#VALUE!</v>
      </c>
      <c r="CT43" s="65" t="e">
        <f t="shared" si="53"/>
        <v>#VALUE!</v>
      </c>
      <c r="CU43" s="65" t="e">
        <f t="shared" si="53"/>
        <v>#VALUE!</v>
      </c>
      <c r="CV43" s="65" t="e">
        <f t="shared" si="53"/>
        <v>#VALUE!</v>
      </c>
      <c r="CW43" s="65" t="e">
        <f t="shared" si="53"/>
        <v>#VALUE!</v>
      </c>
      <c r="CX43" s="65" t="e">
        <f t="shared" si="53"/>
        <v>#VALUE!</v>
      </c>
      <c r="CY43" s="65" t="e">
        <f t="shared" si="53"/>
        <v>#VALUE!</v>
      </c>
      <c r="CZ43" s="65" t="e">
        <f t="shared" si="53"/>
        <v>#VALUE!</v>
      </c>
      <c r="DA43" s="65" t="e">
        <f t="shared" si="53"/>
        <v>#VALUE!</v>
      </c>
      <c r="DB43" s="65" t="e">
        <f t="shared" si="53"/>
        <v>#VALUE!</v>
      </c>
      <c r="DC43" s="65" t="e">
        <f t="shared" si="53"/>
        <v>#VALUE!</v>
      </c>
      <c r="DD43" s="65" t="e">
        <f t="shared" si="53"/>
        <v>#VALUE!</v>
      </c>
      <c r="DE43" s="65"/>
      <c r="DF43" s="65"/>
      <c r="DG43" s="65"/>
      <c r="DH43" s="65"/>
      <c r="DI43" s="65"/>
      <c r="DJ43" s="65"/>
      <c r="DK43" s="65"/>
      <c r="DL43" s="65"/>
      <c r="DM43" s="65"/>
      <c r="DN43" s="65"/>
      <c r="DO43" s="65"/>
      <c r="DP43" s="65"/>
      <c r="DQ43" s="65"/>
      <c r="DR43" s="65"/>
      <c r="DS43" s="65"/>
      <c r="DT43" s="65"/>
      <c r="DU43" s="65"/>
      <c r="DV43" s="65"/>
    </row>
    <row r="44" spans="1:126">
      <c r="A44" s="65"/>
      <c r="B44" s="65" t="e">
        <f t="shared" si="48"/>
        <v>#VALUE!</v>
      </c>
      <c r="C44" s="65" t="e">
        <f t="shared" si="48"/>
        <v>#VALUE!</v>
      </c>
      <c r="D44" s="65" t="e">
        <f t="shared" si="48"/>
        <v>#VALUE!</v>
      </c>
      <c r="E44" s="65" t="e">
        <f t="shared" si="48"/>
        <v>#VALUE!</v>
      </c>
      <c r="F44" s="65" t="e">
        <f t="shared" si="48"/>
        <v>#VALUE!</v>
      </c>
      <c r="G44" s="65" t="e">
        <f t="shared" si="48"/>
        <v>#VALUE!</v>
      </c>
      <c r="H44" s="65" t="e">
        <f t="shared" si="48"/>
        <v>#VALUE!</v>
      </c>
      <c r="I44" s="65" t="e">
        <f t="shared" si="48"/>
        <v>#VALUE!</v>
      </c>
      <c r="J44" s="65" t="e">
        <f t="shared" si="48"/>
        <v>#VALUE!</v>
      </c>
      <c r="K44" s="65" t="e">
        <f t="shared" si="48"/>
        <v>#VALUE!</v>
      </c>
      <c r="L44" s="65" t="e">
        <f t="shared" si="48"/>
        <v>#VALUE!</v>
      </c>
      <c r="M44" s="65" t="e">
        <f t="shared" si="48"/>
        <v>#VALUE!</v>
      </c>
      <c r="N44" s="65"/>
      <c r="O44" s="65"/>
      <c r="P44" s="65"/>
      <c r="Q44" s="65"/>
      <c r="R44" s="65"/>
      <c r="S44" s="65"/>
      <c r="T44" s="65"/>
      <c r="U44" s="65" t="e">
        <f t="shared" ref="U44:AF44" si="54">U16/U26</f>
        <v>#VALUE!</v>
      </c>
      <c r="V44" s="65" t="e">
        <f t="shared" si="54"/>
        <v>#VALUE!</v>
      </c>
      <c r="W44" s="65" t="e">
        <f t="shared" si="54"/>
        <v>#VALUE!</v>
      </c>
      <c r="X44" s="65" t="e">
        <f t="shared" si="54"/>
        <v>#VALUE!</v>
      </c>
      <c r="Y44" s="65" t="e">
        <f t="shared" si="54"/>
        <v>#VALUE!</v>
      </c>
      <c r="Z44" s="65" t="e">
        <f t="shared" si="54"/>
        <v>#VALUE!</v>
      </c>
      <c r="AA44" s="65" t="e">
        <f t="shared" si="54"/>
        <v>#VALUE!</v>
      </c>
      <c r="AB44" s="65" t="e">
        <f t="shared" si="54"/>
        <v>#VALUE!</v>
      </c>
      <c r="AC44" s="65" t="e">
        <f t="shared" si="54"/>
        <v>#VALUE!</v>
      </c>
      <c r="AD44" s="65" t="e">
        <f t="shared" si="54"/>
        <v>#VALUE!</v>
      </c>
      <c r="AE44" s="65" t="e">
        <f t="shared" si="54"/>
        <v>#VALUE!</v>
      </c>
      <c r="AF44" s="65" t="e">
        <f t="shared" si="54"/>
        <v>#VALUE!</v>
      </c>
      <c r="AG44" s="65"/>
      <c r="AH44" s="65"/>
      <c r="AI44" s="65"/>
      <c r="AJ44" s="65"/>
      <c r="AK44" s="65"/>
      <c r="AL44" s="65"/>
      <c r="AM44" s="65"/>
      <c r="AN44" s="65" t="e">
        <f t="shared" ref="AN44:AY44" si="55">AN16/AN26</f>
        <v>#VALUE!</v>
      </c>
      <c r="AO44" s="65" t="e">
        <f t="shared" si="55"/>
        <v>#VALUE!</v>
      </c>
      <c r="AP44" s="65" t="e">
        <f t="shared" si="55"/>
        <v>#VALUE!</v>
      </c>
      <c r="AQ44" s="65" t="e">
        <f t="shared" si="55"/>
        <v>#VALUE!</v>
      </c>
      <c r="AR44" s="65" t="e">
        <f t="shared" si="55"/>
        <v>#VALUE!</v>
      </c>
      <c r="AS44" s="65" t="e">
        <f t="shared" si="55"/>
        <v>#VALUE!</v>
      </c>
      <c r="AT44" s="65" t="e">
        <f t="shared" si="55"/>
        <v>#VALUE!</v>
      </c>
      <c r="AU44" s="65" t="e">
        <f t="shared" si="55"/>
        <v>#VALUE!</v>
      </c>
      <c r="AV44" s="65" t="e">
        <f t="shared" si="55"/>
        <v>#VALUE!</v>
      </c>
      <c r="AW44" s="65" t="e">
        <f t="shared" si="55"/>
        <v>#VALUE!</v>
      </c>
      <c r="AX44" s="65" t="e">
        <f t="shared" si="55"/>
        <v>#VALUE!</v>
      </c>
      <c r="AY44" s="65" t="e">
        <f t="shared" si="55"/>
        <v>#VALUE!</v>
      </c>
      <c r="AZ44" s="65"/>
      <c r="BA44" s="65"/>
      <c r="BB44" s="65"/>
      <c r="BC44" s="65"/>
      <c r="BD44" s="65"/>
      <c r="BE44" s="65"/>
      <c r="BF44" s="65"/>
      <c r="BG44" s="65" t="e">
        <f t="shared" ref="BG44:BR44" si="56">BG16/BG26</f>
        <v>#VALUE!</v>
      </c>
      <c r="BH44" s="65" t="e">
        <f t="shared" si="56"/>
        <v>#VALUE!</v>
      </c>
      <c r="BI44" s="65" t="e">
        <f t="shared" si="56"/>
        <v>#VALUE!</v>
      </c>
      <c r="BJ44" s="65" t="e">
        <f t="shared" si="56"/>
        <v>#VALUE!</v>
      </c>
      <c r="BK44" s="65" t="e">
        <f t="shared" si="56"/>
        <v>#VALUE!</v>
      </c>
      <c r="BL44" s="65" t="e">
        <f t="shared" si="56"/>
        <v>#VALUE!</v>
      </c>
      <c r="BM44" s="65" t="e">
        <f t="shared" si="56"/>
        <v>#VALUE!</v>
      </c>
      <c r="BN44" s="65" t="e">
        <f t="shared" si="56"/>
        <v>#VALUE!</v>
      </c>
      <c r="BO44" s="65" t="e">
        <f t="shared" si="56"/>
        <v>#VALUE!</v>
      </c>
      <c r="BP44" s="65" t="e">
        <f t="shared" si="56"/>
        <v>#VALUE!</v>
      </c>
      <c r="BQ44" s="65" t="e">
        <f t="shared" si="56"/>
        <v>#VALUE!</v>
      </c>
      <c r="BR44" s="65" t="e">
        <f t="shared" si="56"/>
        <v>#VALUE!</v>
      </c>
      <c r="BS44" s="65"/>
      <c r="BT44" s="65"/>
      <c r="BU44" s="65"/>
      <c r="BV44" s="65"/>
      <c r="BW44" s="65"/>
      <c r="BX44" s="65"/>
      <c r="BY44" s="65"/>
      <c r="BZ44" s="65" t="e">
        <f t="shared" ref="BZ44:CK44" si="57">BZ16/BZ26</f>
        <v>#VALUE!</v>
      </c>
      <c r="CA44" s="65" t="e">
        <f t="shared" si="57"/>
        <v>#VALUE!</v>
      </c>
      <c r="CB44" s="65" t="e">
        <f t="shared" si="57"/>
        <v>#VALUE!</v>
      </c>
      <c r="CC44" s="65" t="e">
        <f t="shared" si="57"/>
        <v>#VALUE!</v>
      </c>
      <c r="CD44" s="65" t="e">
        <f t="shared" si="57"/>
        <v>#VALUE!</v>
      </c>
      <c r="CE44" s="65" t="e">
        <f t="shared" si="57"/>
        <v>#VALUE!</v>
      </c>
      <c r="CF44" s="65" t="e">
        <f t="shared" si="57"/>
        <v>#VALUE!</v>
      </c>
      <c r="CG44" s="65" t="e">
        <f t="shared" si="57"/>
        <v>#VALUE!</v>
      </c>
      <c r="CH44" s="65" t="e">
        <f t="shared" si="57"/>
        <v>#VALUE!</v>
      </c>
      <c r="CI44" s="65" t="e">
        <f t="shared" si="57"/>
        <v>#VALUE!</v>
      </c>
      <c r="CJ44" s="65" t="e">
        <f t="shared" si="57"/>
        <v>#VALUE!</v>
      </c>
      <c r="CK44" s="65" t="e">
        <f t="shared" si="57"/>
        <v>#VALUE!</v>
      </c>
      <c r="CL44" s="65"/>
      <c r="CM44" s="65"/>
      <c r="CN44" s="65"/>
      <c r="CO44" s="65"/>
      <c r="CP44" s="65"/>
      <c r="CQ44" s="65"/>
      <c r="CR44" s="65"/>
      <c r="CS44" s="65" t="e">
        <f t="shared" ref="CS44:DD44" si="58">CS16/CS26</f>
        <v>#VALUE!</v>
      </c>
      <c r="CT44" s="65" t="e">
        <f t="shared" si="58"/>
        <v>#VALUE!</v>
      </c>
      <c r="CU44" s="65" t="e">
        <f t="shared" si="58"/>
        <v>#VALUE!</v>
      </c>
      <c r="CV44" s="65" t="e">
        <f t="shared" si="58"/>
        <v>#VALUE!</v>
      </c>
      <c r="CW44" s="65" t="e">
        <f t="shared" si="58"/>
        <v>#VALUE!</v>
      </c>
      <c r="CX44" s="65" t="e">
        <f t="shared" si="58"/>
        <v>#VALUE!</v>
      </c>
      <c r="CY44" s="65" t="e">
        <f t="shared" si="58"/>
        <v>#VALUE!</v>
      </c>
      <c r="CZ44" s="65" t="e">
        <f t="shared" si="58"/>
        <v>#VALUE!</v>
      </c>
      <c r="DA44" s="65" t="e">
        <f t="shared" si="58"/>
        <v>#VALUE!</v>
      </c>
      <c r="DB44" s="65" t="e">
        <f t="shared" si="58"/>
        <v>#VALUE!</v>
      </c>
      <c r="DC44" s="65" t="e">
        <f t="shared" si="58"/>
        <v>#VALUE!</v>
      </c>
      <c r="DD44" s="65" t="e">
        <f t="shared" si="58"/>
        <v>#VALUE!</v>
      </c>
      <c r="DE44" s="65"/>
      <c r="DF44" s="65"/>
      <c r="DG44" s="65"/>
      <c r="DH44" s="65"/>
      <c r="DI44" s="65"/>
      <c r="DJ44" s="65"/>
      <c r="DK44" s="65"/>
      <c r="DL44" s="65"/>
      <c r="DM44" s="65"/>
      <c r="DN44" s="65"/>
      <c r="DO44" s="65"/>
      <c r="DP44" s="65"/>
      <c r="DQ44" s="65"/>
      <c r="DR44" s="65"/>
      <c r="DS44" s="65"/>
      <c r="DT44" s="65"/>
      <c r="DU44" s="65"/>
      <c r="DV44" s="65"/>
    </row>
    <row r="45" spans="1:126">
      <c r="A45" s="65"/>
      <c r="B45" s="65" t="e">
        <f t="shared" si="48"/>
        <v>#VALUE!</v>
      </c>
      <c r="C45" s="65" t="e">
        <f t="shared" si="48"/>
        <v>#VALUE!</v>
      </c>
      <c r="D45" s="65" t="e">
        <f t="shared" si="48"/>
        <v>#VALUE!</v>
      </c>
      <c r="E45" s="65" t="e">
        <f t="shared" si="48"/>
        <v>#VALUE!</v>
      </c>
      <c r="F45" s="65" t="e">
        <f t="shared" si="48"/>
        <v>#VALUE!</v>
      </c>
      <c r="G45" s="65" t="e">
        <f t="shared" si="48"/>
        <v>#VALUE!</v>
      </c>
      <c r="H45" s="65" t="e">
        <f t="shared" si="48"/>
        <v>#VALUE!</v>
      </c>
      <c r="I45" s="65" t="e">
        <f t="shared" si="48"/>
        <v>#VALUE!</v>
      </c>
      <c r="J45" s="65" t="e">
        <f t="shared" si="48"/>
        <v>#VALUE!</v>
      </c>
      <c r="K45" s="65" t="e">
        <f t="shared" si="48"/>
        <v>#VALUE!</v>
      </c>
      <c r="L45" s="65" t="e">
        <f t="shared" si="48"/>
        <v>#VALUE!</v>
      </c>
      <c r="M45" s="65" t="e">
        <f t="shared" si="48"/>
        <v>#VALUE!</v>
      </c>
      <c r="N45" s="65"/>
      <c r="O45" s="65"/>
      <c r="P45" s="65"/>
      <c r="Q45" s="65"/>
      <c r="R45" s="65"/>
      <c r="S45" s="65"/>
      <c r="T45" s="65"/>
      <c r="U45" s="65" t="e">
        <f t="shared" ref="U45:AF45" si="59">U17/U27</f>
        <v>#VALUE!</v>
      </c>
      <c r="V45" s="65" t="e">
        <f t="shared" si="59"/>
        <v>#VALUE!</v>
      </c>
      <c r="W45" s="65" t="e">
        <f t="shared" si="59"/>
        <v>#VALUE!</v>
      </c>
      <c r="X45" s="65" t="e">
        <f t="shared" si="59"/>
        <v>#VALUE!</v>
      </c>
      <c r="Y45" s="65" t="e">
        <f t="shared" si="59"/>
        <v>#VALUE!</v>
      </c>
      <c r="Z45" s="65" t="e">
        <f t="shared" si="59"/>
        <v>#VALUE!</v>
      </c>
      <c r="AA45" s="65" t="e">
        <f t="shared" si="59"/>
        <v>#VALUE!</v>
      </c>
      <c r="AB45" s="65" t="e">
        <f t="shared" si="59"/>
        <v>#VALUE!</v>
      </c>
      <c r="AC45" s="65" t="e">
        <f t="shared" si="59"/>
        <v>#VALUE!</v>
      </c>
      <c r="AD45" s="65" t="e">
        <f t="shared" si="59"/>
        <v>#VALUE!</v>
      </c>
      <c r="AE45" s="65" t="e">
        <f t="shared" si="59"/>
        <v>#VALUE!</v>
      </c>
      <c r="AF45" s="65" t="e">
        <f t="shared" si="59"/>
        <v>#VALUE!</v>
      </c>
      <c r="AG45" s="65"/>
      <c r="AH45" s="65"/>
      <c r="AI45" s="65"/>
      <c r="AJ45" s="65"/>
      <c r="AK45" s="65"/>
      <c r="AL45" s="65"/>
      <c r="AM45" s="65"/>
      <c r="AN45" s="65" t="e">
        <f t="shared" ref="AN45:AY45" si="60">AN17/AN27</f>
        <v>#VALUE!</v>
      </c>
      <c r="AO45" s="65" t="e">
        <f t="shared" si="60"/>
        <v>#VALUE!</v>
      </c>
      <c r="AP45" s="65" t="e">
        <f t="shared" si="60"/>
        <v>#VALUE!</v>
      </c>
      <c r="AQ45" s="65" t="e">
        <f t="shared" si="60"/>
        <v>#VALUE!</v>
      </c>
      <c r="AR45" s="65" t="e">
        <f t="shared" si="60"/>
        <v>#VALUE!</v>
      </c>
      <c r="AS45" s="65" t="e">
        <f t="shared" si="60"/>
        <v>#VALUE!</v>
      </c>
      <c r="AT45" s="65" t="e">
        <f t="shared" si="60"/>
        <v>#VALUE!</v>
      </c>
      <c r="AU45" s="65" t="e">
        <f t="shared" si="60"/>
        <v>#VALUE!</v>
      </c>
      <c r="AV45" s="65" t="e">
        <f t="shared" si="60"/>
        <v>#VALUE!</v>
      </c>
      <c r="AW45" s="65" t="e">
        <f t="shared" si="60"/>
        <v>#VALUE!</v>
      </c>
      <c r="AX45" s="65" t="e">
        <f t="shared" si="60"/>
        <v>#VALUE!</v>
      </c>
      <c r="AY45" s="65" t="e">
        <f t="shared" si="60"/>
        <v>#VALUE!</v>
      </c>
      <c r="AZ45" s="65"/>
      <c r="BA45" s="65"/>
      <c r="BB45" s="65"/>
      <c r="BC45" s="65"/>
      <c r="BD45" s="65"/>
      <c r="BE45" s="65"/>
      <c r="BF45" s="65"/>
      <c r="BG45" s="65" t="e">
        <f t="shared" ref="BG45:BR45" si="61">BG17/BG27</f>
        <v>#VALUE!</v>
      </c>
      <c r="BH45" s="65" t="e">
        <f t="shared" si="61"/>
        <v>#VALUE!</v>
      </c>
      <c r="BI45" s="65" t="e">
        <f t="shared" si="61"/>
        <v>#VALUE!</v>
      </c>
      <c r="BJ45" s="65" t="e">
        <f t="shared" si="61"/>
        <v>#VALUE!</v>
      </c>
      <c r="BK45" s="65" t="e">
        <f t="shared" si="61"/>
        <v>#VALUE!</v>
      </c>
      <c r="BL45" s="65" t="e">
        <f t="shared" si="61"/>
        <v>#VALUE!</v>
      </c>
      <c r="BM45" s="65" t="e">
        <f t="shared" si="61"/>
        <v>#VALUE!</v>
      </c>
      <c r="BN45" s="65" t="e">
        <f t="shared" si="61"/>
        <v>#VALUE!</v>
      </c>
      <c r="BO45" s="65" t="e">
        <f t="shared" si="61"/>
        <v>#VALUE!</v>
      </c>
      <c r="BP45" s="65" t="e">
        <f t="shared" si="61"/>
        <v>#VALUE!</v>
      </c>
      <c r="BQ45" s="65" t="e">
        <f t="shared" si="61"/>
        <v>#VALUE!</v>
      </c>
      <c r="BR45" s="65" t="e">
        <f t="shared" si="61"/>
        <v>#VALUE!</v>
      </c>
      <c r="BS45" s="65"/>
      <c r="BT45" s="65"/>
      <c r="BU45" s="65"/>
      <c r="BV45" s="65"/>
      <c r="BW45" s="65"/>
      <c r="BX45" s="65"/>
      <c r="BY45" s="65"/>
      <c r="BZ45" s="65" t="e">
        <f t="shared" ref="BZ45:CK45" si="62">BZ17/BZ27</f>
        <v>#VALUE!</v>
      </c>
      <c r="CA45" s="65" t="e">
        <f t="shared" si="62"/>
        <v>#VALUE!</v>
      </c>
      <c r="CB45" s="65" t="e">
        <f t="shared" si="62"/>
        <v>#VALUE!</v>
      </c>
      <c r="CC45" s="65" t="e">
        <f t="shared" si="62"/>
        <v>#VALUE!</v>
      </c>
      <c r="CD45" s="65" t="e">
        <f t="shared" si="62"/>
        <v>#VALUE!</v>
      </c>
      <c r="CE45" s="65" t="e">
        <f t="shared" si="62"/>
        <v>#VALUE!</v>
      </c>
      <c r="CF45" s="65" t="e">
        <f t="shared" si="62"/>
        <v>#VALUE!</v>
      </c>
      <c r="CG45" s="65" t="e">
        <f t="shared" si="62"/>
        <v>#VALUE!</v>
      </c>
      <c r="CH45" s="65" t="e">
        <f t="shared" si="62"/>
        <v>#VALUE!</v>
      </c>
      <c r="CI45" s="65" t="e">
        <f t="shared" si="62"/>
        <v>#VALUE!</v>
      </c>
      <c r="CJ45" s="65" t="e">
        <f t="shared" si="62"/>
        <v>#VALUE!</v>
      </c>
      <c r="CK45" s="65" t="e">
        <f t="shared" si="62"/>
        <v>#VALUE!</v>
      </c>
      <c r="CL45" s="65"/>
      <c r="CM45" s="65"/>
      <c r="CN45" s="65"/>
      <c r="CO45" s="65"/>
      <c r="CP45" s="65"/>
      <c r="CQ45" s="65"/>
      <c r="CR45" s="65"/>
      <c r="CS45" s="65" t="e">
        <f t="shared" ref="CS45:DD45" si="63">CS17/CS27</f>
        <v>#VALUE!</v>
      </c>
      <c r="CT45" s="65" t="e">
        <f t="shared" si="63"/>
        <v>#VALUE!</v>
      </c>
      <c r="CU45" s="65" t="e">
        <f t="shared" si="63"/>
        <v>#VALUE!</v>
      </c>
      <c r="CV45" s="65" t="e">
        <f t="shared" si="63"/>
        <v>#VALUE!</v>
      </c>
      <c r="CW45" s="65" t="e">
        <f t="shared" si="63"/>
        <v>#VALUE!</v>
      </c>
      <c r="CX45" s="65" t="e">
        <f t="shared" si="63"/>
        <v>#VALUE!</v>
      </c>
      <c r="CY45" s="65" t="e">
        <f t="shared" si="63"/>
        <v>#VALUE!</v>
      </c>
      <c r="CZ45" s="65" t="e">
        <f t="shared" si="63"/>
        <v>#VALUE!</v>
      </c>
      <c r="DA45" s="65" t="e">
        <f t="shared" si="63"/>
        <v>#VALUE!</v>
      </c>
      <c r="DB45" s="65" t="e">
        <f t="shared" si="63"/>
        <v>#VALUE!</v>
      </c>
      <c r="DC45" s="65" t="e">
        <f t="shared" si="63"/>
        <v>#VALUE!</v>
      </c>
      <c r="DD45" s="65" t="e">
        <f t="shared" si="63"/>
        <v>#VALUE!</v>
      </c>
      <c r="DE45" s="65"/>
      <c r="DF45" s="65"/>
      <c r="DG45" s="65"/>
      <c r="DH45" s="65"/>
      <c r="DI45" s="65"/>
      <c r="DJ45" s="65"/>
      <c r="DK45" s="65"/>
      <c r="DL45" s="65"/>
      <c r="DM45" s="65"/>
      <c r="DN45" s="65"/>
      <c r="DO45" s="65"/>
      <c r="DP45" s="65"/>
      <c r="DQ45" s="65"/>
      <c r="DR45" s="65"/>
      <c r="DS45" s="65"/>
      <c r="DT45" s="65"/>
      <c r="DU45" s="65"/>
      <c r="DV45" s="65"/>
    </row>
    <row r="46" spans="1:126">
      <c r="A46" s="65"/>
      <c r="B46" s="65" t="e">
        <f t="shared" si="48"/>
        <v>#VALUE!</v>
      </c>
      <c r="C46" s="65" t="e">
        <f t="shared" si="48"/>
        <v>#VALUE!</v>
      </c>
      <c r="D46" s="65" t="e">
        <f t="shared" si="48"/>
        <v>#VALUE!</v>
      </c>
      <c r="E46" s="65" t="e">
        <f t="shared" si="48"/>
        <v>#VALUE!</v>
      </c>
      <c r="F46" s="65" t="e">
        <f t="shared" si="48"/>
        <v>#VALUE!</v>
      </c>
      <c r="G46" s="65" t="e">
        <f t="shared" si="48"/>
        <v>#VALUE!</v>
      </c>
      <c r="H46" s="65" t="e">
        <f t="shared" si="48"/>
        <v>#VALUE!</v>
      </c>
      <c r="I46" s="65" t="e">
        <f t="shared" si="48"/>
        <v>#VALUE!</v>
      </c>
      <c r="J46" s="65" t="e">
        <f t="shared" si="48"/>
        <v>#VALUE!</v>
      </c>
      <c r="K46" s="65" t="e">
        <f t="shared" si="48"/>
        <v>#VALUE!</v>
      </c>
      <c r="L46" s="65" t="e">
        <f t="shared" si="48"/>
        <v>#VALUE!</v>
      </c>
      <c r="M46" s="65" t="e">
        <f t="shared" si="48"/>
        <v>#VALUE!</v>
      </c>
      <c r="N46" s="65"/>
      <c r="O46" s="65"/>
      <c r="P46" s="65"/>
      <c r="Q46" s="65"/>
      <c r="R46" s="65"/>
      <c r="S46" s="65"/>
      <c r="T46" s="65"/>
      <c r="U46" s="65" t="e">
        <f t="shared" ref="U46:AF46" si="64">U18/U28</f>
        <v>#VALUE!</v>
      </c>
      <c r="V46" s="65" t="e">
        <f t="shared" si="64"/>
        <v>#VALUE!</v>
      </c>
      <c r="W46" s="65" t="e">
        <f t="shared" si="64"/>
        <v>#VALUE!</v>
      </c>
      <c r="X46" s="65" t="e">
        <f t="shared" si="64"/>
        <v>#VALUE!</v>
      </c>
      <c r="Y46" s="65" t="e">
        <f t="shared" si="64"/>
        <v>#VALUE!</v>
      </c>
      <c r="Z46" s="65" t="e">
        <f t="shared" si="64"/>
        <v>#VALUE!</v>
      </c>
      <c r="AA46" s="65" t="e">
        <f t="shared" si="64"/>
        <v>#VALUE!</v>
      </c>
      <c r="AB46" s="65" t="e">
        <f t="shared" si="64"/>
        <v>#VALUE!</v>
      </c>
      <c r="AC46" s="65" t="e">
        <f t="shared" si="64"/>
        <v>#VALUE!</v>
      </c>
      <c r="AD46" s="65" t="e">
        <f t="shared" si="64"/>
        <v>#VALUE!</v>
      </c>
      <c r="AE46" s="65" t="e">
        <f t="shared" si="64"/>
        <v>#VALUE!</v>
      </c>
      <c r="AF46" s="65" t="e">
        <f t="shared" si="64"/>
        <v>#VALUE!</v>
      </c>
      <c r="AG46" s="65"/>
      <c r="AH46" s="65"/>
      <c r="AI46" s="65"/>
      <c r="AJ46" s="65"/>
      <c r="AK46" s="65"/>
      <c r="AL46" s="65"/>
      <c r="AM46" s="65"/>
      <c r="AN46" s="65" t="e">
        <f t="shared" ref="AN46:AY46" si="65">AN18/AN28</f>
        <v>#VALUE!</v>
      </c>
      <c r="AO46" s="65" t="e">
        <f t="shared" si="65"/>
        <v>#VALUE!</v>
      </c>
      <c r="AP46" s="65" t="e">
        <f t="shared" si="65"/>
        <v>#VALUE!</v>
      </c>
      <c r="AQ46" s="65" t="e">
        <f t="shared" si="65"/>
        <v>#VALUE!</v>
      </c>
      <c r="AR46" s="65" t="e">
        <f t="shared" si="65"/>
        <v>#VALUE!</v>
      </c>
      <c r="AS46" s="65" t="e">
        <f t="shared" si="65"/>
        <v>#VALUE!</v>
      </c>
      <c r="AT46" s="65" t="e">
        <f t="shared" si="65"/>
        <v>#VALUE!</v>
      </c>
      <c r="AU46" s="65" t="e">
        <f t="shared" si="65"/>
        <v>#VALUE!</v>
      </c>
      <c r="AV46" s="65" t="e">
        <f t="shared" si="65"/>
        <v>#VALUE!</v>
      </c>
      <c r="AW46" s="65" t="e">
        <f t="shared" si="65"/>
        <v>#VALUE!</v>
      </c>
      <c r="AX46" s="65" t="e">
        <f t="shared" si="65"/>
        <v>#VALUE!</v>
      </c>
      <c r="AY46" s="65" t="e">
        <f t="shared" si="65"/>
        <v>#VALUE!</v>
      </c>
      <c r="AZ46" s="65"/>
      <c r="BA46" s="65"/>
      <c r="BB46" s="65"/>
      <c r="BC46" s="65"/>
      <c r="BD46" s="65"/>
      <c r="BE46" s="65"/>
      <c r="BF46" s="65"/>
      <c r="BG46" s="65" t="e">
        <f t="shared" ref="BG46:BR46" si="66">BG18/BG28</f>
        <v>#VALUE!</v>
      </c>
      <c r="BH46" s="65" t="e">
        <f t="shared" si="66"/>
        <v>#VALUE!</v>
      </c>
      <c r="BI46" s="65" t="e">
        <f t="shared" si="66"/>
        <v>#VALUE!</v>
      </c>
      <c r="BJ46" s="65" t="e">
        <f t="shared" si="66"/>
        <v>#VALUE!</v>
      </c>
      <c r="BK46" s="65" t="e">
        <f t="shared" si="66"/>
        <v>#VALUE!</v>
      </c>
      <c r="BL46" s="65" t="e">
        <f t="shared" si="66"/>
        <v>#VALUE!</v>
      </c>
      <c r="BM46" s="65" t="e">
        <f t="shared" si="66"/>
        <v>#VALUE!</v>
      </c>
      <c r="BN46" s="65" t="e">
        <f t="shared" si="66"/>
        <v>#VALUE!</v>
      </c>
      <c r="BO46" s="65" t="e">
        <f t="shared" si="66"/>
        <v>#VALUE!</v>
      </c>
      <c r="BP46" s="65" t="e">
        <f t="shared" si="66"/>
        <v>#VALUE!</v>
      </c>
      <c r="BQ46" s="65" t="e">
        <f t="shared" si="66"/>
        <v>#VALUE!</v>
      </c>
      <c r="BR46" s="65" t="e">
        <f t="shared" si="66"/>
        <v>#VALUE!</v>
      </c>
      <c r="BS46" s="65"/>
      <c r="BT46" s="65"/>
      <c r="BU46" s="65"/>
      <c r="BV46" s="65"/>
      <c r="BW46" s="65"/>
      <c r="BX46" s="65"/>
      <c r="BY46" s="65"/>
      <c r="BZ46" s="65" t="e">
        <f t="shared" ref="BZ46:CK46" si="67">BZ18/BZ28</f>
        <v>#VALUE!</v>
      </c>
      <c r="CA46" s="65" t="e">
        <f t="shared" si="67"/>
        <v>#VALUE!</v>
      </c>
      <c r="CB46" s="65" t="e">
        <f t="shared" si="67"/>
        <v>#VALUE!</v>
      </c>
      <c r="CC46" s="65" t="e">
        <f t="shared" si="67"/>
        <v>#VALUE!</v>
      </c>
      <c r="CD46" s="65" t="e">
        <f t="shared" si="67"/>
        <v>#VALUE!</v>
      </c>
      <c r="CE46" s="65" t="e">
        <f t="shared" si="67"/>
        <v>#VALUE!</v>
      </c>
      <c r="CF46" s="65" t="e">
        <f t="shared" si="67"/>
        <v>#VALUE!</v>
      </c>
      <c r="CG46" s="65" t="e">
        <f t="shared" si="67"/>
        <v>#VALUE!</v>
      </c>
      <c r="CH46" s="65" t="e">
        <f t="shared" si="67"/>
        <v>#VALUE!</v>
      </c>
      <c r="CI46" s="65" t="e">
        <f t="shared" si="67"/>
        <v>#VALUE!</v>
      </c>
      <c r="CJ46" s="65" t="e">
        <f t="shared" si="67"/>
        <v>#VALUE!</v>
      </c>
      <c r="CK46" s="65" t="e">
        <f t="shared" si="67"/>
        <v>#VALUE!</v>
      </c>
      <c r="CL46" s="65"/>
      <c r="CM46" s="65"/>
      <c r="CN46" s="65"/>
      <c r="CO46" s="65"/>
      <c r="CP46" s="65"/>
      <c r="CQ46" s="65"/>
      <c r="CR46" s="65"/>
      <c r="CS46" s="65" t="e">
        <f t="shared" ref="CS46:DD46" si="68">CS18/CS28</f>
        <v>#VALUE!</v>
      </c>
      <c r="CT46" s="65" t="e">
        <f t="shared" si="68"/>
        <v>#VALUE!</v>
      </c>
      <c r="CU46" s="65" t="e">
        <f t="shared" si="68"/>
        <v>#VALUE!</v>
      </c>
      <c r="CV46" s="65" t="e">
        <f t="shared" si="68"/>
        <v>#VALUE!</v>
      </c>
      <c r="CW46" s="65" t="e">
        <f t="shared" si="68"/>
        <v>#VALUE!</v>
      </c>
      <c r="CX46" s="65" t="e">
        <f t="shared" si="68"/>
        <v>#VALUE!</v>
      </c>
      <c r="CY46" s="65" t="e">
        <f t="shared" si="68"/>
        <v>#VALUE!</v>
      </c>
      <c r="CZ46" s="65" t="e">
        <f t="shared" si="68"/>
        <v>#VALUE!</v>
      </c>
      <c r="DA46" s="65" t="e">
        <f t="shared" si="68"/>
        <v>#VALUE!</v>
      </c>
      <c r="DB46" s="65" t="e">
        <f t="shared" si="68"/>
        <v>#VALUE!</v>
      </c>
      <c r="DC46" s="65" t="e">
        <f t="shared" si="68"/>
        <v>#VALUE!</v>
      </c>
      <c r="DD46" s="65" t="e">
        <f t="shared" si="68"/>
        <v>#VALUE!</v>
      </c>
      <c r="DE46" s="65"/>
      <c r="DF46" s="65"/>
      <c r="DG46" s="65"/>
      <c r="DH46" s="65"/>
      <c r="DI46" s="65"/>
      <c r="DJ46" s="65"/>
      <c r="DK46" s="65"/>
      <c r="DL46" s="65"/>
      <c r="DM46" s="65"/>
      <c r="DN46" s="65"/>
      <c r="DO46" s="65"/>
      <c r="DP46" s="65"/>
      <c r="DQ46" s="65"/>
      <c r="DR46" s="65"/>
      <c r="DS46" s="65"/>
      <c r="DT46" s="65"/>
      <c r="DU46" s="65"/>
      <c r="DV46" s="65"/>
    </row>
    <row r="47" spans="1:126">
      <c r="A47" s="65"/>
      <c r="B47" s="65" t="e">
        <f t="shared" si="48"/>
        <v>#VALUE!</v>
      </c>
      <c r="C47" s="65" t="e">
        <f t="shared" si="48"/>
        <v>#VALUE!</v>
      </c>
      <c r="D47" s="65" t="e">
        <f t="shared" si="48"/>
        <v>#VALUE!</v>
      </c>
      <c r="E47" s="65" t="e">
        <f t="shared" si="48"/>
        <v>#VALUE!</v>
      </c>
      <c r="F47" s="65" t="e">
        <f t="shared" si="48"/>
        <v>#VALUE!</v>
      </c>
      <c r="G47" s="65" t="e">
        <f t="shared" si="48"/>
        <v>#VALUE!</v>
      </c>
      <c r="H47" s="65" t="e">
        <f t="shared" si="48"/>
        <v>#VALUE!</v>
      </c>
      <c r="I47" s="65" t="e">
        <f t="shared" si="48"/>
        <v>#VALUE!</v>
      </c>
      <c r="J47" s="65" t="e">
        <f t="shared" si="48"/>
        <v>#VALUE!</v>
      </c>
      <c r="K47" s="65" t="e">
        <f t="shared" si="48"/>
        <v>#VALUE!</v>
      </c>
      <c r="L47" s="65" t="e">
        <f t="shared" si="48"/>
        <v>#VALUE!</v>
      </c>
      <c r="M47" s="65" t="e">
        <f t="shared" si="48"/>
        <v>#VALUE!</v>
      </c>
      <c r="N47" s="65" t="s">
        <v>126</v>
      </c>
      <c r="O47" s="65"/>
      <c r="P47" s="65"/>
      <c r="Q47" s="65"/>
      <c r="R47" s="65"/>
      <c r="S47" s="65"/>
      <c r="T47" s="65"/>
      <c r="U47" s="65" t="e">
        <f t="shared" ref="U47:AF47" si="69">U19/U29</f>
        <v>#VALUE!</v>
      </c>
      <c r="V47" s="65" t="e">
        <f t="shared" si="69"/>
        <v>#VALUE!</v>
      </c>
      <c r="W47" s="65" t="e">
        <f t="shared" si="69"/>
        <v>#VALUE!</v>
      </c>
      <c r="X47" s="65" t="e">
        <f t="shared" si="69"/>
        <v>#VALUE!</v>
      </c>
      <c r="Y47" s="65" t="e">
        <f t="shared" si="69"/>
        <v>#VALUE!</v>
      </c>
      <c r="Z47" s="65" t="e">
        <f t="shared" si="69"/>
        <v>#VALUE!</v>
      </c>
      <c r="AA47" s="65" t="e">
        <f t="shared" si="69"/>
        <v>#VALUE!</v>
      </c>
      <c r="AB47" s="65" t="e">
        <f t="shared" si="69"/>
        <v>#VALUE!</v>
      </c>
      <c r="AC47" s="65" t="e">
        <f t="shared" si="69"/>
        <v>#VALUE!</v>
      </c>
      <c r="AD47" s="65" t="e">
        <f t="shared" si="69"/>
        <v>#VALUE!</v>
      </c>
      <c r="AE47" s="65" t="e">
        <f t="shared" si="69"/>
        <v>#VALUE!</v>
      </c>
      <c r="AF47" s="65" t="e">
        <f t="shared" si="69"/>
        <v>#VALUE!</v>
      </c>
      <c r="AG47" s="65" t="s">
        <v>126</v>
      </c>
      <c r="AH47" s="65"/>
      <c r="AI47" s="65"/>
      <c r="AJ47" s="65"/>
      <c r="AK47" s="65"/>
      <c r="AL47" s="65"/>
      <c r="AM47" s="65"/>
      <c r="AN47" s="65" t="e">
        <f t="shared" ref="AN47:AY47" si="70">AN19/AN29</f>
        <v>#VALUE!</v>
      </c>
      <c r="AO47" s="65" t="e">
        <f t="shared" si="70"/>
        <v>#VALUE!</v>
      </c>
      <c r="AP47" s="65" t="e">
        <f t="shared" si="70"/>
        <v>#VALUE!</v>
      </c>
      <c r="AQ47" s="65" t="e">
        <f t="shared" si="70"/>
        <v>#VALUE!</v>
      </c>
      <c r="AR47" s="65" t="e">
        <f t="shared" si="70"/>
        <v>#VALUE!</v>
      </c>
      <c r="AS47" s="65" t="e">
        <f t="shared" si="70"/>
        <v>#VALUE!</v>
      </c>
      <c r="AT47" s="65" t="e">
        <f t="shared" si="70"/>
        <v>#VALUE!</v>
      </c>
      <c r="AU47" s="65" t="e">
        <f t="shared" si="70"/>
        <v>#VALUE!</v>
      </c>
      <c r="AV47" s="65" t="e">
        <f t="shared" si="70"/>
        <v>#VALUE!</v>
      </c>
      <c r="AW47" s="65" t="e">
        <f t="shared" si="70"/>
        <v>#VALUE!</v>
      </c>
      <c r="AX47" s="65" t="e">
        <f t="shared" si="70"/>
        <v>#VALUE!</v>
      </c>
      <c r="AY47" s="65" t="e">
        <f t="shared" si="70"/>
        <v>#VALUE!</v>
      </c>
      <c r="AZ47" s="65" t="s">
        <v>126</v>
      </c>
      <c r="BA47" s="65"/>
      <c r="BB47" s="65"/>
      <c r="BC47" s="65"/>
      <c r="BD47" s="65"/>
      <c r="BE47" s="65"/>
      <c r="BF47" s="65"/>
      <c r="BG47" s="65" t="e">
        <f t="shared" ref="BG47:BR47" si="71">BG19/BG29</f>
        <v>#VALUE!</v>
      </c>
      <c r="BH47" s="65" t="e">
        <f t="shared" si="71"/>
        <v>#VALUE!</v>
      </c>
      <c r="BI47" s="65" t="e">
        <f t="shared" si="71"/>
        <v>#VALUE!</v>
      </c>
      <c r="BJ47" s="65" t="e">
        <f t="shared" si="71"/>
        <v>#VALUE!</v>
      </c>
      <c r="BK47" s="65" t="e">
        <f t="shared" si="71"/>
        <v>#VALUE!</v>
      </c>
      <c r="BL47" s="65" t="e">
        <f t="shared" si="71"/>
        <v>#VALUE!</v>
      </c>
      <c r="BM47" s="65" t="e">
        <f t="shared" si="71"/>
        <v>#VALUE!</v>
      </c>
      <c r="BN47" s="65" t="e">
        <f t="shared" si="71"/>
        <v>#VALUE!</v>
      </c>
      <c r="BO47" s="65" t="e">
        <f t="shared" si="71"/>
        <v>#VALUE!</v>
      </c>
      <c r="BP47" s="65" t="e">
        <f t="shared" si="71"/>
        <v>#VALUE!</v>
      </c>
      <c r="BQ47" s="65" t="e">
        <f t="shared" si="71"/>
        <v>#VALUE!</v>
      </c>
      <c r="BR47" s="65" t="e">
        <f t="shared" si="71"/>
        <v>#VALUE!</v>
      </c>
      <c r="BS47" s="65" t="s">
        <v>126</v>
      </c>
      <c r="BT47" s="65"/>
      <c r="BU47" s="65"/>
      <c r="BV47" s="65"/>
      <c r="BW47" s="65"/>
      <c r="BX47" s="65"/>
      <c r="BY47" s="65"/>
      <c r="BZ47" s="65" t="e">
        <f t="shared" ref="BZ47:CK47" si="72">BZ19/BZ29</f>
        <v>#VALUE!</v>
      </c>
      <c r="CA47" s="65" t="e">
        <f t="shared" si="72"/>
        <v>#VALUE!</v>
      </c>
      <c r="CB47" s="65" t="e">
        <f t="shared" si="72"/>
        <v>#VALUE!</v>
      </c>
      <c r="CC47" s="65" t="e">
        <f t="shared" si="72"/>
        <v>#VALUE!</v>
      </c>
      <c r="CD47" s="65" t="e">
        <f t="shared" si="72"/>
        <v>#VALUE!</v>
      </c>
      <c r="CE47" s="65" t="e">
        <f t="shared" si="72"/>
        <v>#VALUE!</v>
      </c>
      <c r="CF47" s="65" t="e">
        <f t="shared" si="72"/>
        <v>#VALUE!</v>
      </c>
      <c r="CG47" s="65" t="e">
        <f t="shared" si="72"/>
        <v>#VALUE!</v>
      </c>
      <c r="CH47" s="65" t="e">
        <f t="shared" si="72"/>
        <v>#VALUE!</v>
      </c>
      <c r="CI47" s="65" t="e">
        <f t="shared" si="72"/>
        <v>#VALUE!</v>
      </c>
      <c r="CJ47" s="65" t="e">
        <f t="shared" si="72"/>
        <v>#VALUE!</v>
      </c>
      <c r="CK47" s="65" t="e">
        <f t="shared" si="72"/>
        <v>#VALUE!</v>
      </c>
      <c r="CL47" s="65" t="s">
        <v>126</v>
      </c>
      <c r="CM47" s="65"/>
      <c r="CN47" s="65"/>
      <c r="CO47" s="65"/>
      <c r="CP47" s="65"/>
      <c r="CQ47" s="65"/>
      <c r="CR47" s="65"/>
      <c r="CS47" s="65" t="e">
        <f t="shared" ref="CS47:DD47" si="73">CS19/CS29</f>
        <v>#VALUE!</v>
      </c>
      <c r="CT47" s="65" t="e">
        <f t="shared" si="73"/>
        <v>#VALUE!</v>
      </c>
      <c r="CU47" s="65" t="e">
        <f t="shared" si="73"/>
        <v>#VALUE!</v>
      </c>
      <c r="CV47" s="65" t="e">
        <f t="shared" si="73"/>
        <v>#VALUE!</v>
      </c>
      <c r="CW47" s="65" t="e">
        <f t="shared" si="73"/>
        <v>#VALUE!</v>
      </c>
      <c r="CX47" s="65" t="e">
        <f t="shared" si="73"/>
        <v>#VALUE!</v>
      </c>
      <c r="CY47" s="65" t="e">
        <f t="shared" si="73"/>
        <v>#VALUE!</v>
      </c>
      <c r="CZ47" s="65" t="e">
        <f t="shared" si="73"/>
        <v>#VALUE!</v>
      </c>
      <c r="DA47" s="65" t="e">
        <f t="shared" si="73"/>
        <v>#VALUE!</v>
      </c>
      <c r="DB47" s="65" t="e">
        <f t="shared" si="73"/>
        <v>#VALUE!</v>
      </c>
      <c r="DC47" s="65" t="e">
        <f t="shared" si="73"/>
        <v>#VALUE!</v>
      </c>
      <c r="DD47" s="65" t="e">
        <f t="shared" si="73"/>
        <v>#VALUE!</v>
      </c>
      <c r="DE47" s="65" t="s">
        <v>126</v>
      </c>
      <c r="DF47" s="65"/>
      <c r="DG47" s="65"/>
      <c r="DH47" s="65"/>
      <c r="DI47" s="65"/>
      <c r="DJ47" s="65"/>
      <c r="DK47" s="65"/>
      <c r="DL47" s="65"/>
      <c r="DM47" s="65"/>
      <c r="DN47" s="65"/>
      <c r="DO47" s="65"/>
      <c r="DP47" s="65"/>
      <c r="DQ47" s="65"/>
      <c r="DR47" s="65"/>
      <c r="DS47" s="65"/>
      <c r="DT47" s="65"/>
      <c r="DU47" s="65"/>
      <c r="DV47" s="65"/>
    </row>
    <row r="48" spans="1:126">
      <c r="A48" s="65"/>
      <c r="B48" s="65" t="e">
        <f t="shared" si="48"/>
        <v>#VALUE!</v>
      </c>
      <c r="C48" s="65" t="e">
        <f t="shared" si="48"/>
        <v>#VALUE!</v>
      </c>
      <c r="D48" s="65" t="e">
        <f t="shared" si="48"/>
        <v>#VALUE!</v>
      </c>
      <c r="E48" s="65" t="e">
        <f t="shared" si="48"/>
        <v>#VALUE!</v>
      </c>
      <c r="F48" s="65" t="e">
        <f t="shared" si="48"/>
        <v>#VALUE!</v>
      </c>
      <c r="G48" s="65" t="e">
        <f t="shared" si="48"/>
        <v>#VALUE!</v>
      </c>
      <c r="H48" s="65" t="e">
        <f t="shared" si="48"/>
        <v>#VALUE!</v>
      </c>
      <c r="I48" s="65" t="e">
        <f t="shared" si="48"/>
        <v>#VALUE!</v>
      </c>
      <c r="J48" s="65" t="e">
        <f t="shared" si="48"/>
        <v>#VALUE!</v>
      </c>
      <c r="K48" s="65" t="e">
        <f t="shared" si="48"/>
        <v>#VALUE!</v>
      </c>
      <c r="L48" s="65" t="e">
        <f t="shared" si="48"/>
        <v>#VALUE!</v>
      </c>
      <c r="M48" s="65" t="e">
        <f t="shared" si="48"/>
        <v>#VALUE!</v>
      </c>
      <c r="N48" s="65" t="s">
        <v>102</v>
      </c>
      <c r="O48" s="65"/>
      <c r="P48" s="65"/>
      <c r="Q48" s="65"/>
      <c r="R48" s="65"/>
      <c r="S48" s="65"/>
      <c r="T48" s="65"/>
      <c r="U48" s="65" t="e">
        <f t="shared" ref="U48:AF48" si="74">U20/U30</f>
        <v>#VALUE!</v>
      </c>
      <c r="V48" s="65" t="e">
        <f t="shared" si="74"/>
        <v>#VALUE!</v>
      </c>
      <c r="W48" s="65" t="e">
        <f t="shared" si="74"/>
        <v>#VALUE!</v>
      </c>
      <c r="X48" s="65" t="e">
        <f t="shared" si="74"/>
        <v>#VALUE!</v>
      </c>
      <c r="Y48" s="65" t="e">
        <f t="shared" si="74"/>
        <v>#VALUE!</v>
      </c>
      <c r="Z48" s="65" t="e">
        <f t="shared" si="74"/>
        <v>#VALUE!</v>
      </c>
      <c r="AA48" s="65" t="e">
        <f t="shared" si="74"/>
        <v>#VALUE!</v>
      </c>
      <c r="AB48" s="65" t="e">
        <f t="shared" si="74"/>
        <v>#VALUE!</v>
      </c>
      <c r="AC48" s="65" t="e">
        <f t="shared" si="74"/>
        <v>#VALUE!</v>
      </c>
      <c r="AD48" s="65" t="e">
        <f t="shared" si="74"/>
        <v>#VALUE!</v>
      </c>
      <c r="AE48" s="65" t="e">
        <f t="shared" si="74"/>
        <v>#VALUE!</v>
      </c>
      <c r="AF48" s="65" t="e">
        <f t="shared" si="74"/>
        <v>#VALUE!</v>
      </c>
      <c r="AG48" s="65" t="s">
        <v>102</v>
      </c>
      <c r="AH48" s="65"/>
      <c r="AI48" s="65"/>
      <c r="AJ48" s="65"/>
      <c r="AK48" s="65"/>
      <c r="AL48" s="65"/>
      <c r="AM48" s="65"/>
      <c r="AN48" s="65" t="e">
        <f t="shared" ref="AN48:AY48" si="75">AN20/AN30</f>
        <v>#VALUE!</v>
      </c>
      <c r="AO48" s="65" t="e">
        <f t="shared" si="75"/>
        <v>#VALUE!</v>
      </c>
      <c r="AP48" s="65" t="e">
        <f t="shared" si="75"/>
        <v>#VALUE!</v>
      </c>
      <c r="AQ48" s="65" t="e">
        <f t="shared" si="75"/>
        <v>#VALUE!</v>
      </c>
      <c r="AR48" s="65" t="e">
        <f t="shared" si="75"/>
        <v>#VALUE!</v>
      </c>
      <c r="AS48" s="65" t="e">
        <f t="shared" si="75"/>
        <v>#VALUE!</v>
      </c>
      <c r="AT48" s="65" t="e">
        <f t="shared" si="75"/>
        <v>#VALUE!</v>
      </c>
      <c r="AU48" s="65" t="e">
        <f t="shared" si="75"/>
        <v>#VALUE!</v>
      </c>
      <c r="AV48" s="65" t="e">
        <f t="shared" si="75"/>
        <v>#VALUE!</v>
      </c>
      <c r="AW48" s="65" t="e">
        <f t="shared" si="75"/>
        <v>#VALUE!</v>
      </c>
      <c r="AX48" s="65" t="e">
        <f t="shared" si="75"/>
        <v>#VALUE!</v>
      </c>
      <c r="AY48" s="65" t="e">
        <f t="shared" si="75"/>
        <v>#VALUE!</v>
      </c>
      <c r="AZ48" s="65" t="s">
        <v>102</v>
      </c>
      <c r="BA48" s="65"/>
      <c r="BB48" s="65"/>
      <c r="BC48" s="65"/>
      <c r="BD48" s="65"/>
      <c r="BE48" s="65"/>
      <c r="BF48" s="65"/>
      <c r="BG48" s="65" t="e">
        <f t="shared" ref="BG48:BR48" si="76">BG20/BG30</f>
        <v>#VALUE!</v>
      </c>
      <c r="BH48" s="65" t="e">
        <f t="shared" si="76"/>
        <v>#VALUE!</v>
      </c>
      <c r="BI48" s="65" t="e">
        <f t="shared" si="76"/>
        <v>#VALUE!</v>
      </c>
      <c r="BJ48" s="65" t="e">
        <f t="shared" si="76"/>
        <v>#VALUE!</v>
      </c>
      <c r="BK48" s="65" t="e">
        <f t="shared" si="76"/>
        <v>#VALUE!</v>
      </c>
      <c r="BL48" s="65" t="e">
        <f t="shared" si="76"/>
        <v>#VALUE!</v>
      </c>
      <c r="BM48" s="65" t="e">
        <f t="shared" si="76"/>
        <v>#VALUE!</v>
      </c>
      <c r="BN48" s="65" t="e">
        <f t="shared" si="76"/>
        <v>#VALUE!</v>
      </c>
      <c r="BO48" s="65" t="e">
        <f t="shared" si="76"/>
        <v>#VALUE!</v>
      </c>
      <c r="BP48" s="65" t="e">
        <f t="shared" si="76"/>
        <v>#VALUE!</v>
      </c>
      <c r="BQ48" s="65" t="e">
        <f t="shared" si="76"/>
        <v>#VALUE!</v>
      </c>
      <c r="BR48" s="65" t="e">
        <f t="shared" si="76"/>
        <v>#VALUE!</v>
      </c>
      <c r="BS48" s="65" t="s">
        <v>102</v>
      </c>
      <c r="BT48" s="65"/>
      <c r="BU48" s="65"/>
      <c r="BV48" s="65"/>
      <c r="BW48" s="65"/>
      <c r="BX48" s="65"/>
      <c r="BY48" s="65"/>
      <c r="BZ48" s="65" t="e">
        <f t="shared" ref="BZ48:CK48" si="77">BZ20/BZ30</f>
        <v>#VALUE!</v>
      </c>
      <c r="CA48" s="65" t="e">
        <f t="shared" si="77"/>
        <v>#VALUE!</v>
      </c>
      <c r="CB48" s="65" t="e">
        <f t="shared" si="77"/>
        <v>#VALUE!</v>
      </c>
      <c r="CC48" s="65" t="e">
        <f t="shared" si="77"/>
        <v>#VALUE!</v>
      </c>
      <c r="CD48" s="65" t="e">
        <f t="shared" si="77"/>
        <v>#VALUE!</v>
      </c>
      <c r="CE48" s="65" t="e">
        <f t="shared" si="77"/>
        <v>#VALUE!</v>
      </c>
      <c r="CF48" s="65" t="e">
        <f t="shared" si="77"/>
        <v>#VALUE!</v>
      </c>
      <c r="CG48" s="65" t="e">
        <f t="shared" si="77"/>
        <v>#VALUE!</v>
      </c>
      <c r="CH48" s="65" t="e">
        <f t="shared" si="77"/>
        <v>#VALUE!</v>
      </c>
      <c r="CI48" s="65" t="e">
        <f t="shared" si="77"/>
        <v>#VALUE!</v>
      </c>
      <c r="CJ48" s="65" t="e">
        <f t="shared" si="77"/>
        <v>#VALUE!</v>
      </c>
      <c r="CK48" s="65" t="e">
        <f t="shared" si="77"/>
        <v>#VALUE!</v>
      </c>
      <c r="CL48" s="65" t="s">
        <v>102</v>
      </c>
      <c r="CM48" s="65"/>
      <c r="CN48" s="65"/>
      <c r="CO48" s="65"/>
      <c r="CP48" s="65"/>
      <c r="CQ48" s="65"/>
      <c r="CR48" s="65"/>
      <c r="CS48" s="65" t="e">
        <f t="shared" ref="CS48:DD48" si="78">CS20/CS30</f>
        <v>#VALUE!</v>
      </c>
      <c r="CT48" s="65" t="e">
        <f t="shared" si="78"/>
        <v>#VALUE!</v>
      </c>
      <c r="CU48" s="65" t="e">
        <f t="shared" si="78"/>
        <v>#VALUE!</v>
      </c>
      <c r="CV48" s="65" t="e">
        <f t="shared" si="78"/>
        <v>#VALUE!</v>
      </c>
      <c r="CW48" s="65" t="e">
        <f t="shared" si="78"/>
        <v>#VALUE!</v>
      </c>
      <c r="CX48" s="65" t="e">
        <f t="shared" si="78"/>
        <v>#VALUE!</v>
      </c>
      <c r="CY48" s="65" t="e">
        <f t="shared" si="78"/>
        <v>#VALUE!</v>
      </c>
      <c r="CZ48" s="65" t="e">
        <f t="shared" si="78"/>
        <v>#VALUE!</v>
      </c>
      <c r="DA48" s="65" t="e">
        <f t="shared" si="78"/>
        <v>#VALUE!</v>
      </c>
      <c r="DB48" s="65" t="e">
        <f t="shared" si="78"/>
        <v>#VALUE!</v>
      </c>
      <c r="DC48" s="65" t="e">
        <f t="shared" si="78"/>
        <v>#VALUE!</v>
      </c>
      <c r="DD48" s="65" t="e">
        <f t="shared" si="78"/>
        <v>#VALUE!</v>
      </c>
      <c r="DE48" s="65" t="s">
        <v>102</v>
      </c>
      <c r="DF48" s="65"/>
      <c r="DG48" s="65"/>
      <c r="DH48" s="65"/>
      <c r="DI48" s="65"/>
      <c r="DJ48" s="65"/>
      <c r="DK48" s="65"/>
      <c r="DL48" s="65"/>
      <c r="DM48" s="65"/>
      <c r="DN48" s="65"/>
      <c r="DO48" s="65"/>
      <c r="DP48" s="65"/>
      <c r="DQ48" s="65"/>
      <c r="DR48" s="65"/>
      <c r="DS48" s="65"/>
      <c r="DT48" s="65"/>
      <c r="DU48" s="65"/>
      <c r="DV48" s="65"/>
    </row>
    <row r="49" spans="1:126">
      <c r="A49" s="65"/>
      <c r="B49" s="65" t="e">
        <f t="shared" si="48"/>
        <v>#VALUE!</v>
      </c>
      <c r="C49" s="65" t="e">
        <f t="shared" si="48"/>
        <v>#VALUE!</v>
      </c>
      <c r="D49" s="65" t="e">
        <f t="shared" si="48"/>
        <v>#VALUE!</v>
      </c>
      <c r="E49" s="65" t="e">
        <f t="shared" si="48"/>
        <v>#VALUE!</v>
      </c>
      <c r="F49" s="65" t="e">
        <f t="shared" si="48"/>
        <v>#VALUE!</v>
      </c>
      <c r="G49" s="65" t="e">
        <f t="shared" si="48"/>
        <v>#VALUE!</v>
      </c>
      <c r="H49" s="65" t="e">
        <f t="shared" si="48"/>
        <v>#VALUE!</v>
      </c>
      <c r="I49" s="65" t="e">
        <f t="shared" si="48"/>
        <v>#VALUE!</v>
      </c>
      <c r="J49" s="65" t="e">
        <f t="shared" si="48"/>
        <v>#VALUE!</v>
      </c>
      <c r="K49" s="65" t="e">
        <f t="shared" si="48"/>
        <v>#VALUE!</v>
      </c>
      <c r="L49" s="65" t="e">
        <f t="shared" si="48"/>
        <v>#VALUE!</v>
      </c>
      <c r="M49" s="65" t="e">
        <f t="shared" si="48"/>
        <v>#VALUE!</v>
      </c>
      <c r="N49" s="65"/>
      <c r="O49" s="65"/>
      <c r="P49" s="65"/>
      <c r="Q49" s="65"/>
      <c r="R49" s="65"/>
      <c r="S49" s="65"/>
      <c r="T49" s="65"/>
      <c r="U49" s="65" t="e">
        <f t="shared" ref="U49:AF49" si="79">U21/U31</f>
        <v>#VALUE!</v>
      </c>
      <c r="V49" s="65" t="e">
        <f t="shared" si="79"/>
        <v>#VALUE!</v>
      </c>
      <c r="W49" s="65" t="e">
        <f t="shared" si="79"/>
        <v>#VALUE!</v>
      </c>
      <c r="X49" s="65" t="e">
        <f t="shared" si="79"/>
        <v>#VALUE!</v>
      </c>
      <c r="Y49" s="65" t="e">
        <f t="shared" si="79"/>
        <v>#VALUE!</v>
      </c>
      <c r="Z49" s="65" t="e">
        <f t="shared" si="79"/>
        <v>#VALUE!</v>
      </c>
      <c r="AA49" s="65" t="e">
        <f t="shared" si="79"/>
        <v>#VALUE!</v>
      </c>
      <c r="AB49" s="65" t="e">
        <f t="shared" si="79"/>
        <v>#VALUE!</v>
      </c>
      <c r="AC49" s="65" t="e">
        <f t="shared" si="79"/>
        <v>#VALUE!</v>
      </c>
      <c r="AD49" s="65" t="e">
        <f t="shared" si="79"/>
        <v>#VALUE!</v>
      </c>
      <c r="AE49" s="65" t="e">
        <f t="shared" si="79"/>
        <v>#VALUE!</v>
      </c>
      <c r="AF49" s="65" t="e">
        <f t="shared" si="79"/>
        <v>#VALUE!</v>
      </c>
      <c r="AG49" s="65"/>
      <c r="AH49" s="65"/>
      <c r="AI49" s="65"/>
      <c r="AJ49" s="65"/>
      <c r="AK49" s="65"/>
      <c r="AL49" s="65"/>
      <c r="AM49" s="65"/>
      <c r="AN49" s="65" t="e">
        <f t="shared" ref="AN49:AY49" si="80">AN21/AN31</f>
        <v>#VALUE!</v>
      </c>
      <c r="AO49" s="65" t="e">
        <f t="shared" si="80"/>
        <v>#VALUE!</v>
      </c>
      <c r="AP49" s="65" t="e">
        <f t="shared" si="80"/>
        <v>#VALUE!</v>
      </c>
      <c r="AQ49" s="65" t="e">
        <f t="shared" si="80"/>
        <v>#VALUE!</v>
      </c>
      <c r="AR49" s="65" t="e">
        <f t="shared" si="80"/>
        <v>#VALUE!</v>
      </c>
      <c r="AS49" s="65" t="e">
        <f t="shared" si="80"/>
        <v>#VALUE!</v>
      </c>
      <c r="AT49" s="65" t="e">
        <f t="shared" si="80"/>
        <v>#VALUE!</v>
      </c>
      <c r="AU49" s="65" t="e">
        <f t="shared" si="80"/>
        <v>#VALUE!</v>
      </c>
      <c r="AV49" s="65" t="e">
        <f t="shared" si="80"/>
        <v>#VALUE!</v>
      </c>
      <c r="AW49" s="65" t="e">
        <f t="shared" si="80"/>
        <v>#VALUE!</v>
      </c>
      <c r="AX49" s="65" t="e">
        <f t="shared" si="80"/>
        <v>#VALUE!</v>
      </c>
      <c r="AY49" s="65" t="e">
        <f t="shared" si="80"/>
        <v>#VALUE!</v>
      </c>
      <c r="AZ49" s="65"/>
      <c r="BA49" s="65"/>
      <c r="BB49" s="65"/>
      <c r="BC49" s="65"/>
      <c r="BD49" s="65"/>
      <c r="BE49" s="65"/>
      <c r="BF49" s="65"/>
      <c r="BG49" s="65" t="e">
        <f t="shared" ref="BG49:BR49" si="81">BG21/BG31</f>
        <v>#VALUE!</v>
      </c>
      <c r="BH49" s="65" t="e">
        <f t="shared" si="81"/>
        <v>#VALUE!</v>
      </c>
      <c r="BI49" s="65" t="e">
        <f t="shared" si="81"/>
        <v>#VALUE!</v>
      </c>
      <c r="BJ49" s="65" t="e">
        <f t="shared" si="81"/>
        <v>#VALUE!</v>
      </c>
      <c r="BK49" s="65" t="e">
        <f t="shared" si="81"/>
        <v>#VALUE!</v>
      </c>
      <c r="BL49" s="65" t="e">
        <f t="shared" si="81"/>
        <v>#VALUE!</v>
      </c>
      <c r="BM49" s="65" t="e">
        <f t="shared" si="81"/>
        <v>#VALUE!</v>
      </c>
      <c r="BN49" s="65" t="e">
        <f t="shared" si="81"/>
        <v>#VALUE!</v>
      </c>
      <c r="BO49" s="65" t="e">
        <f t="shared" si="81"/>
        <v>#VALUE!</v>
      </c>
      <c r="BP49" s="65" t="e">
        <f t="shared" si="81"/>
        <v>#VALUE!</v>
      </c>
      <c r="BQ49" s="65" t="e">
        <f t="shared" si="81"/>
        <v>#VALUE!</v>
      </c>
      <c r="BR49" s="65" t="e">
        <f t="shared" si="81"/>
        <v>#VALUE!</v>
      </c>
      <c r="BS49" s="65"/>
      <c r="BT49" s="65"/>
      <c r="BU49" s="65"/>
      <c r="BV49" s="65"/>
      <c r="BW49" s="65"/>
      <c r="BX49" s="65"/>
      <c r="BY49" s="65"/>
      <c r="BZ49" s="65" t="e">
        <f t="shared" ref="BZ49:CK49" si="82">BZ21/BZ31</f>
        <v>#VALUE!</v>
      </c>
      <c r="CA49" s="65" t="e">
        <f t="shared" si="82"/>
        <v>#VALUE!</v>
      </c>
      <c r="CB49" s="65" t="e">
        <f t="shared" si="82"/>
        <v>#VALUE!</v>
      </c>
      <c r="CC49" s="65" t="e">
        <f t="shared" si="82"/>
        <v>#VALUE!</v>
      </c>
      <c r="CD49" s="65" t="e">
        <f t="shared" si="82"/>
        <v>#VALUE!</v>
      </c>
      <c r="CE49" s="65" t="e">
        <f t="shared" si="82"/>
        <v>#VALUE!</v>
      </c>
      <c r="CF49" s="65" t="e">
        <f t="shared" si="82"/>
        <v>#VALUE!</v>
      </c>
      <c r="CG49" s="65" t="e">
        <f t="shared" si="82"/>
        <v>#VALUE!</v>
      </c>
      <c r="CH49" s="65" t="e">
        <f t="shared" si="82"/>
        <v>#VALUE!</v>
      </c>
      <c r="CI49" s="65" t="e">
        <f t="shared" si="82"/>
        <v>#VALUE!</v>
      </c>
      <c r="CJ49" s="65" t="e">
        <f t="shared" si="82"/>
        <v>#VALUE!</v>
      </c>
      <c r="CK49" s="65" t="e">
        <f t="shared" si="82"/>
        <v>#VALUE!</v>
      </c>
      <c r="CL49" s="65"/>
      <c r="CM49" s="65"/>
      <c r="CN49" s="65"/>
      <c r="CO49" s="65"/>
      <c r="CP49" s="65"/>
      <c r="CQ49" s="65"/>
      <c r="CR49" s="65"/>
      <c r="CS49" s="65" t="e">
        <f t="shared" ref="CS49:DD49" si="83">CS21/CS31</f>
        <v>#VALUE!</v>
      </c>
      <c r="CT49" s="65" t="e">
        <f t="shared" si="83"/>
        <v>#VALUE!</v>
      </c>
      <c r="CU49" s="65" t="e">
        <f t="shared" si="83"/>
        <v>#VALUE!</v>
      </c>
      <c r="CV49" s="65" t="e">
        <f t="shared" si="83"/>
        <v>#VALUE!</v>
      </c>
      <c r="CW49" s="65" t="e">
        <f t="shared" si="83"/>
        <v>#VALUE!</v>
      </c>
      <c r="CX49" s="65" t="e">
        <f t="shared" si="83"/>
        <v>#VALUE!</v>
      </c>
      <c r="CY49" s="65" t="e">
        <f t="shared" si="83"/>
        <v>#VALUE!</v>
      </c>
      <c r="CZ49" s="65" t="e">
        <f t="shared" si="83"/>
        <v>#VALUE!</v>
      </c>
      <c r="DA49" s="65" t="e">
        <f t="shared" si="83"/>
        <v>#VALUE!</v>
      </c>
      <c r="DB49" s="65" t="e">
        <f t="shared" si="83"/>
        <v>#VALUE!</v>
      </c>
      <c r="DC49" s="65" t="e">
        <f t="shared" si="83"/>
        <v>#VALUE!</v>
      </c>
      <c r="DD49" s="65" t="e">
        <f t="shared" si="83"/>
        <v>#VALUE!</v>
      </c>
      <c r="DE49" s="65"/>
      <c r="DF49" s="65"/>
      <c r="DG49" s="65"/>
      <c r="DH49" s="65"/>
      <c r="DI49" s="65"/>
      <c r="DJ49" s="65"/>
      <c r="DK49" s="65"/>
      <c r="DL49" s="65"/>
      <c r="DM49" s="65"/>
      <c r="DN49" s="65"/>
      <c r="DO49" s="65"/>
      <c r="DP49" s="65"/>
      <c r="DQ49" s="65"/>
      <c r="DR49" s="65"/>
      <c r="DS49" s="65"/>
      <c r="DT49" s="65"/>
      <c r="DU49" s="65"/>
      <c r="DV49" s="65"/>
    </row>
    <row r="50" spans="1:126">
      <c r="A50" s="65"/>
      <c r="B50" s="65"/>
      <c r="C50" s="194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194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194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194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194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65"/>
      <c r="CT50" s="194"/>
      <c r="CU50" s="65"/>
      <c r="CV50" s="65"/>
      <c r="CW50" s="65"/>
      <c r="CX50" s="65"/>
      <c r="CY50" s="65"/>
      <c r="CZ50" s="65"/>
      <c r="DA50" s="65"/>
      <c r="DB50" s="65"/>
      <c r="DC50" s="65"/>
      <c r="DD50" s="65"/>
      <c r="DE50" s="65"/>
      <c r="DF50" s="65"/>
      <c r="DG50" s="65"/>
      <c r="DH50" s="65"/>
      <c r="DI50" s="65"/>
      <c r="DJ50" s="65"/>
      <c r="DK50" s="65"/>
      <c r="DL50" s="65"/>
      <c r="DM50" s="65"/>
      <c r="DN50" s="65"/>
      <c r="DO50" s="65"/>
      <c r="DP50" s="65"/>
      <c r="DQ50" s="65"/>
      <c r="DR50" s="65"/>
      <c r="DS50" s="65"/>
      <c r="DT50" s="65"/>
      <c r="DU50" s="65"/>
      <c r="DV50" s="65"/>
    </row>
    <row r="51" spans="1:126">
      <c r="A51" s="65"/>
      <c r="B51" s="65"/>
      <c r="C51" s="194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194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194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194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194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194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</row>
    <row r="52" spans="1:126">
      <c r="A52" s="65" t="s">
        <v>63</v>
      </c>
      <c r="B52" s="195" t="e">
        <f>AVERAGE(B4:B7)</f>
        <v>#VALUE!</v>
      </c>
      <c r="C52" s="195" t="e">
        <f t="shared" ref="C52:M52" si="84">AVERAGE(C4:C7)</f>
        <v>#VALUE!</v>
      </c>
      <c r="D52" s="195" t="e">
        <f>AVERAGE(D4:D7)</f>
        <v>#VALUE!</v>
      </c>
      <c r="E52" s="195" t="e">
        <f t="shared" si="84"/>
        <v>#VALUE!</v>
      </c>
      <c r="F52" s="195" t="e">
        <f t="shared" si="84"/>
        <v>#VALUE!</v>
      </c>
      <c r="G52" s="195" t="e">
        <f t="shared" si="84"/>
        <v>#VALUE!</v>
      </c>
      <c r="H52" s="195" t="e">
        <f t="shared" si="84"/>
        <v>#VALUE!</v>
      </c>
      <c r="I52" s="195" t="e">
        <f t="shared" si="84"/>
        <v>#VALUE!</v>
      </c>
      <c r="J52" s="195" t="e">
        <f t="shared" si="84"/>
        <v>#VALUE!</v>
      </c>
      <c r="K52" s="195" t="e">
        <f t="shared" si="84"/>
        <v>#VALUE!</v>
      </c>
      <c r="L52" s="195" t="e">
        <f t="shared" si="84"/>
        <v>#VALUE!</v>
      </c>
      <c r="M52" s="195" t="e">
        <f t="shared" si="84"/>
        <v>#VALUE!</v>
      </c>
      <c r="N52" s="65"/>
      <c r="O52" s="65"/>
      <c r="P52" s="65"/>
      <c r="Q52" s="65"/>
      <c r="R52" s="65"/>
      <c r="S52" s="65"/>
      <c r="T52" s="65" t="s">
        <v>63</v>
      </c>
      <c r="U52" s="195" t="e">
        <f>AVERAGE(U4:U7)</f>
        <v>#VALUE!</v>
      </c>
      <c r="V52" s="195" t="e">
        <f t="shared" ref="V52:AF52" si="85">AVERAGE(V4:V7)</f>
        <v>#VALUE!</v>
      </c>
      <c r="W52" s="195" t="e">
        <f t="shared" si="85"/>
        <v>#VALUE!</v>
      </c>
      <c r="X52" s="195" t="e">
        <f t="shared" si="85"/>
        <v>#VALUE!</v>
      </c>
      <c r="Y52" s="195" t="e">
        <f t="shared" si="85"/>
        <v>#VALUE!</v>
      </c>
      <c r="Z52" s="195" t="e">
        <f t="shared" si="85"/>
        <v>#VALUE!</v>
      </c>
      <c r="AA52" s="195" t="e">
        <f t="shared" si="85"/>
        <v>#VALUE!</v>
      </c>
      <c r="AB52" s="195" t="e">
        <f t="shared" si="85"/>
        <v>#VALUE!</v>
      </c>
      <c r="AC52" s="195" t="e">
        <f t="shared" si="85"/>
        <v>#VALUE!</v>
      </c>
      <c r="AD52" s="195" t="e">
        <f t="shared" si="85"/>
        <v>#VALUE!</v>
      </c>
      <c r="AE52" s="195" t="e">
        <f t="shared" si="85"/>
        <v>#VALUE!</v>
      </c>
      <c r="AF52" s="195" t="e">
        <f t="shared" si="85"/>
        <v>#VALUE!</v>
      </c>
      <c r="AG52" s="65"/>
      <c r="AH52" s="65"/>
      <c r="AI52" s="65"/>
      <c r="AJ52" s="65"/>
      <c r="AK52" s="65"/>
      <c r="AL52" s="65"/>
      <c r="AM52" s="65" t="s">
        <v>63</v>
      </c>
      <c r="AN52" s="195" t="e">
        <f>AVERAGE(AN4:AN7)</f>
        <v>#VALUE!</v>
      </c>
      <c r="AO52" s="195" t="e">
        <f t="shared" ref="AO52:AY52" si="86">AVERAGE(AO4:AO7)</f>
        <v>#VALUE!</v>
      </c>
      <c r="AP52" s="195" t="e">
        <f t="shared" si="86"/>
        <v>#VALUE!</v>
      </c>
      <c r="AQ52" s="195" t="e">
        <f t="shared" si="86"/>
        <v>#VALUE!</v>
      </c>
      <c r="AR52" s="195" t="e">
        <f t="shared" si="86"/>
        <v>#VALUE!</v>
      </c>
      <c r="AS52" s="195" t="e">
        <f t="shared" si="86"/>
        <v>#VALUE!</v>
      </c>
      <c r="AT52" s="195" t="e">
        <f t="shared" si="86"/>
        <v>#VALUE!</v>
      </c>
      <c r="AU52" s="195" t="e">
        <f t="shared" si="86"/>
        <v>#VALUE!</v>
      </c>
      <c r="AV52" s="195" t="e">
        <f t="shared" si="86"/>
        <v>#VALUE!</v>
      </c>
      <c r="AW52" s="195" t="e">
        <f t="shared" si="86"/>
        <v>#VALUE!</v>
      </c>
      <c r="AX52" s="195" t="e">
        <f t="shared" si="86"/>
        <v>#VALUE!</v>
      </c>
      <c r="AY52" s="195" t="e">
        <f t="shared" si="86"/>
        <v>#VALUE!</v>
      </c>
      <c r="AZ52" s="65"/>
      <c r="BA52" s="65"/>
      <c r="BB52" s="65"/>
      <c r="BC52" s="65"/>
      <c r="BD52" s="65"/>
      <c r="BE52" s="65"/>
      <c r="BF52" s="65" t="s">
        <v>63</v>
      </c>
      <c r="BG52" s="195" t="e">
        <f>AVERAGE(BG4:BG7)</f>
        <v>#VALUE!</v>
      </c>
      <c r="BH52" s="195" t="e">
        <f t="shared" ref="BH52:BR52" si="87">AVERAGE(BH4:BH7)</f>
        <v>#VALUE!</v>
      </c>
      <c r="BI52" s="195" t="e">
        <f t="shared" si="87"/>
        <v>#VALUE!</v>
      </c>
      <c r="BJ52" s="195" t="e">
        <f t="shared" si="87"/>
        <v>#VALUE!</v>
      </c>
      <c r="BK52" s="195" t="e">
        <f t="shared" si="87"/>
        <v>#VALUE!</v>
      </c>
      <c r="BL52" s="195" t="e">
        <f t="shared" si="87"/>
        <v>#VALUE!</v>
      </c>
      <c r="BM52" s="195" t="e">
        <f t="shared" si="87"/>
        <v>#VALUE!</v>
      </c>
      <c r="BN52" s="195" t="e">
        <f t="shared" si="87"/>
        <v>#VALUE!</v>
      </c>
      <c r="BO52" s="195" t="e">
        <f t="shared" si="87"/>
        <v>#VALUE!</v>
      </c>
      <c r="BP52" s="195" t="e">
        <f t="shared" si="87"/>
        <v>#VALUE!</v>
      </c>
      <c r="BQ52" s="195" t="e">
        <f t="shared" si="87"/>
        <v>#VALUE!</v>
      </c>
      <c r="BR52" s="195" t="e">
        <f t="shared" si="87"/>
        <v>#VALUE!</v>
      </c>
      <c r="BS52" s="65"/>
      <c r="BT52" s="65"/>
      <c r="BU52" s="65"/>
      <c r="BV52" s="65"/>
      <c r="BW52" s="65"/>
      <c r="BX52" s="65"/>
      <c r="BY52" s="65" t="s">
        <v>63</v>
      </c>
      <c r="BZ52" s="195" t="e">
        <f>AVERAGE(BZ4:BZ7)</f>
        <v>#VALUE!</v>
      </c>
      <c r="CA52" s="195" t="e">
        <f t="shared" ref="CA52:CK52" si="88">AVERAGE(CA4:CA7)</f>
        <v>#VALUE!</v>
      </c>
      <c r="CB52" s="195" t="e">
        <f t="shared" si="88"/>
        <v>#VALUE!</v>
      </c>
      <c r="CC52" s="195" t="e">
        <f t="shared" si="88"/>
        <v>#VALUE!</v>
      </c>
      <c r="CD52" s="195" t="e">
        <f t="shared" si="88"/>
        <v>#VALUE!</v>
      </c>
      <c r="CE52" s="195" t="e">
        <f t="shared" si="88"/>
        <v>#VALUE!</v>
      </c>
      <c r="CF52" s="195" t="e">
        <f t="shared" si="88"/>
        <v>#VALUE!</v>
      </c>
      <c r="CG52" s="195" t="e">
        <f t="shared" si="88"/>
        <v>#VALUE!</v>
      </c>
      <c r="CH52" s="195" t="e">
        <f t="shared" si="88"/>
        <v>#VALUE!</v>
      </c>
      <c r="CI52" s="195" t="e">
        <f t="shared" si="88"/>
        <v>#VALUE!</v>
      </c>
      <c r="CJ52" s="195" t="e">
        <f t="shared" si="88"/>
        <v>#VALUE!</v>
      </c>
      <c r="CK52" s="195" t="e">
        <f t="shared" si="88"/>
        <v>#VALUE!</v>
      </c>
      <c r="CL52" s="65"/>
      <c r="CM52" s="65"/>
      <c r="CN52" s="65"/>
      <c r="CO52" s="65"/>
      <c r="CP52" s="65"/>
      <c r="CQ52" s="65"/>
      <c r="CR52" s="65" t="s">
        <v>63</v>
      </c>
      <c r="CS52" s="195" t="e">
        <f>AVERAGE(CS4:CS7)</f>
        <v>#VALUE!</v>
      </c>
      <c r="CT52" s="195" t="e">
        <f t="shared" ref="CT52:DD52" si="89">AVERAGE(CT4:CT7)</f>
        <v>#VALUE!</v>
      </c>
      <c r="CU52" s="195" t="e">
        <f t="shared" si="89"/>
        <v>#VALUE!</v>
      </c>
      <c r="CV52" s="195" t="e">
        <f t="shared" si="89"/>
        <v>#VALUE!</v>
      </c>
      <c r="CW52" s="195" t="e">
        <f t="shared" si="89"/>
        <v>#VALUE!</v>
      </c>
      <c r="CX52" s="195" t="e">
        <f t="shared" si="89"/>
        <v>#VALUE!</v>
      </c>
      <c r="CY52" s="195" t="e">
        <f t="shared" si="89"/>
        <v>#VALUE!</v>
      </c>
      <c r="CZ52" s="195" t="e">
        <f t="shared" si="89"/>
        <v>#VALUE!</v>
      </c>
      <c r="DA52" s="195" t="e">
        <f t="shared" si="89"/>
        <v>#VALUE!</v>
      </c>
      <c r="DB52" s="195" t="e">
        <f t="shared" si="89"/>
        <v>#VALUE!</v>
      </c>
      <c r="DC52" s="195" t="e">
        <f t="shared" si="89"/>
        <v>#VALUE!</v>
      </c>
      <c r="DD52" s="195" t="e">
        <f t="shared" si="89"/>
        <v>#VALUE!</v>
      </c>
      <c r="DE52" s="65"/>
      <c r="DF52" s="65"/>
      <c r="DG52" s="65"/>
      <c r="DH52" s="65"/>
      <c r="DI52" s="65"/>
      <c r="DJ52" s="65"/>
      <c r="DK52" s="65"/>
      <c r="DL52" s="65"/>
      <c r="DM52" s="65"/>
      <c r="DN52" s="65"/>
      <c r="DO52" s="65"/>
      <c r="DP52" s="65"/>
      <c r="DQ52" s="65"/>
      <c r="DR52" s="65"/>
      <c r="DS52" s="65"/>
      <c r="DT52" s="65"/>
      <c r="DU52" s="65"/>
      <c r="DV52" s="65"/>
    </row>
    <row r="53" spans="1:126">
      <c r="A53" s="65" t="s">
        <v>62</v>
      </c>
      <c r="B53" s="195" t="e">
        <f>STDEV(B4:B7)</f>
        <v>#VALUE!</v>
      </c>
      <c r="C53" s="195" t="e">
        <f t="shared" ref="C53:M53" si="90">STDEV(C4:C7)</f>
        <v>#VALUE!</v>
      </c>
      <c r="D53" s="195" t="e">
        <f>STDEV(D4:D7)</f>
        <v>#VALUE!</v>
      </c>
      <c r="E53" s="195" t="e">
        <f t="shared" si="90"/>
        <v>#VALUE!</v>
      </c>
      <c r="F53" s="195" t="e">
        <f t="shared" si="90"/>
        <v>#VALUE!</v>
      </c>
      <c r="G53" s="195" t="e">
        <f t="shared" si="90"/>
        <v>#VALUE!</v>
      </c>
      <c r="H53" s="195" t="e">
        <f t="shared" si="90"/>
        <v>#VALUE!</v>
      </c>
      <c r="I53" s="195" t="e">
        <f t="shared" si="90"/>
        <v>#VALUE!</v>
      </c>
      <c r="J53" s="195" t="e">
        <f t="shared" si="90"/>
        <v>#VALUE!</v>
      </c>
      <c r="K53" s="195" t="e">
        <f t="shared" si="90"/>
        <v>#VALUE!</v>
      </c>
      <c r="L53" s="195" t="e">
        <f t="shared" si="90"/>
        <v>#VALUE!</v>
      </c>
      <c r="M53" s="195" t="e">
        <f t="shared" si="90"/>
        <v>#VALUE!</v>
      </c>
      <c r="N53" s="65"/>
      <c r="O53" s="65"/>
      <c r="P53" s="65"/>
      <c r="Q53" s="65"/>
      <c r="R53" s="65"/>
      <c r="S53" s="65"/>
      <c r="T53" s="65" t="s">
        <v>62</v>
      </c>
      <c r="U53" s="195" t="e">
        <f>STDEV(U4:U7)</f>
        <v>#VALUE!</v>
      </c>
      <c r="V53" s="195" t="e">
        <f t="shared" ref="V53:AF53" si="91">STDEV(V4:V7)</f>
        <v>#VALUE!</v>
      </c>
      <c r="W53" s="195" t="e">
        <f t="shared" si="91"/>
        <v>#VALUE!</v>
      </c>
      <c r="X53" s="195" t="e">
        <f t="shared" si="91"/>
        <v>#VALUE!</v>
      </c>
      <c r="Y53" s="195" t="e">
        <f t="shared" si="91"/>
        <v>#VALUE!</v>
      </c>
      <c r="Z53" s="195" t="e">
        <f t="shared" si="91"/>
        <v>#VALUE!</v>
      </c>
      <c r="AA53" s="195" t="e">
        <f t="shared" si="91"/>
        <v>#VALUE!</v>
      </c>
      <c r="AB53" s="195" t="e">
        <f t="shared" si="91"/>
        <v>#VALUE!</v>
      </c>
      <c r="AC53" s="195" t="e">
        <f t="shared" si="91"/>
        <v>#VALUE!</v>
      </c>
      <c r="AD53" s="195" t="e">
        <f t="shared" si="91"/>
        <v>#VALUE!</v>
      </c>
      <c r="AE53" s="195" t="e">
        <f t="shared" si="91"/>
        <v>#VALUE!</v>
      </c>
      <c r="AF53" s="195" t="e">
        <f t="shared" si="91"/>
        <v>#VALUE!</v>
      </c>
      <c r="AG53" s="65"/>
      <c r="AH53" s="65"/>
      <c r="AI53" s="65"/>
      <c r="AJ53" s="65"/>
      <c r="AK53" s="65"/>
      <c r="AL53" s="65"/>
      <c r="AM53" s="65" t="s">
        <v>62</v>
      </c>
      <c r="AN53" s="195" t="e">
        <f>STDEV(AN4:AN7)</f>
        <v>#VALUE!</v>
      </c>
      <c r="AO53" s="195" t="e">
        <f t="shared" ref="AO53:AY53" si="92">STDEV(AO4:AO7)</f>
        <v>#VALUE!</v>
      </c>
      <c r="AP53" s="195" t="e">
        <f t="shared" si="92"/>
        <v>#VALUE!</v>
      </c>
      <c r="AQ53" s="195" t="e">
        <f t="shared" si="92"/>
        <v>#VALUE!</v>
      </c>
      <c r="AR53" s="195" t="e">
        <f t="shared" si="92"/>
        <v>#VALUE!</v>
      </c>
      <c r="AS53" s="195" t="e">
        <f t="shared" si="92"/>
        <v>#VALUE!</v>
      </c>
      <c r="AT53" s="195" t="e">
        <f t="shared" si="92"/>
        <v>#VALUE!</v>
      </c>
      <c r="AU53" s="195" t="e">
        <f t="shared" si="92"/>
        <v>#VALUE!</v>
      </c>
      <c r="AV53" s="195" t="e">
        <f t="shared" si="92"/>
        <v>#VALUE!</v>
      </c>
      <c r="AW53" s="195" t="e">
        <f t="shared" si="92"/>
        <v>#VALUE!</v>
      </c>
      <c r="AX53" s="195" t="e">
        <f t="shared" si="92"/>
        <v>#VALUE!</v>
      </c>
      <c r="AY53" s="195" t="e">
        <f t="shared" si="92"/>
        <v>#VALUE!</v>
      </c>
      <c r="AZ53" s="65"/>
      <c r="BA53" s="65"/>
      <c r="BB53" s="65"/>
      <c r="BC53" s="65"/>
      <c r="BD53" s="65"/>
      <c r="BE53" s="65"/>
      <c r="BF53" s="65" t="s">
        <v>62</v>
      </c>
      <c r="BG53" s="195" t="e">
        <f>STDEV(BG4:BG7)</f>
        <v>#VALUE!</v>
      </c>
      <c r="BH53" s="195" t="e">
        <f t="shared" ref="BH53:BR53" si="93">STDEV(BH4:BH7)</f>
        <v>#VALUE!</v>
      </c>
      <c r="BI53" s="195" t="e">
        <f t="shared" si="93"/>
        <v>#VALUE!</v>
      </c>
      <c r="BJ53" s="195" t="e">
        <f t="shared" si="93"/>
        <v>#VALUE!</v>
      </c>
      <c r="BK53" s="195" t="e">
        <f t="shared" si="93"/>
        <v>#VALUE!</v>
      </c>
      <c r="BL53" s="195" t="e">
        <f t="shared" si="93"/>
        <v>#VALUE!</v>
      </c>
      <c r="BM53" s="195" t="e">
        <f t="shared" si="93"/>
        <v>#VALUE!</v>
      </c>
      <c r="BN53" s="195" t="e">
        <f t="shared" si="93"/>
        <v>#VALUE!</v>
      </c>
      <c r="BO53" s="195" t="e">
        <f t="shared" si="93"/>
        <v>#VALUE!</v>
      </c>
      <c r="BP53" s="195" t="e">
        <f t="shared" si="93"/>
        <v>#VALUE!</v>
      </c>
      <c r="BQ53" s="195" t="e">
        <f t="shared" si="93"/>
        <v>#VALUE!</v>
      </c>
      <c r="BR53" s="195" t="e">
        <f t="shared" si="93"/>
        <v>#VALUE!</v>
      </c>
      <c r="BS53" s="65"/>
      <c r="BT53" s="65"/>
      <c r="BU53" s="65"/>
      <c r="BV53" s="65"/>
      <c r="BW53" s="65"/>
      <c r="BX53" s="65"/>
      <c r="BY53" s="65" t="s">
        <v>62</v>
      </c>
      <c r="BZ53" s="195" t="e">
        <f>STDEV(BZ4:BZ7)</f>
        <v>#VALUE!</v>
      </c>
      <c r="CA53" s="195" t="e">
        <f t="shared" ref="CA53:CK53" si="94">STDEV(CA4:CA7)</f>
        <v>#VALUE!</v>
      </c>
      <c r="CB53" s="195" t="e">
        <f t="shared" si="94"/>
        <v>#VALUE!</v>
      </c>
      <c r="CC53" s="195" t="e">
        <f t="shared" si="94"/>
        <v>#VALUE!</v>
      </c>
      <c r="CD53" s="195" t="e">
        <f t="shared" si="94"/>
        <v>#VALUE!</v>
      </c>
      <c r="CE53" s="195" t="e">
        <f t="shared" si="94"/>
        <v>#VALUE!</v>
      </c>
      <c r="CF53" s="195" t="e">
        <f t="shared" si="94"/>
        <v>#VALUE!</v>
      </c>
      <c r="CG53" s="195" t="e">
        <f t="shared" si="94"/>
        <v>#VALUE!</v>
      </c>
      <c r="CH53" s="195" t="e">
        <f t="shared" si="94"/>
        <v>#VALUE!</v>
      </c>
      <c r="CI53" s="195" t="e">
        <f t="shared" si="94"/>
        <v>#VALUE!</v>
      </c>
      <c r="CJ53" s="195" t="e">
        <f t="shared" si="94"/>
        <v>#VALUE!</v>
      </c>
      <c r="CK53" s="195" t="e">
        <f t="shared" si="94"/>
        <v>#VALUE!</v>
      </c>
      <c r="CL53" s="65"/>
      <c r="CM53" s="65"/>
      <c r="CN53" s="65"/>
      <c r="CO53" s="65"/>
      <c r="CP53" s="65"/>
      <c r="CQ53" s="65"/>
      <c r="CR53" s="65" t="s">
        <v>62</v>
      </c>
      <c r="CS53" s="195" t="e">
        <f>STDEV(CS4:CS7)</f>
        <v>#VALUE!</v>
      </c>
      <c r="CT53" s="195" t="e">
        <f t="shared" ref="CT53:DD53" si="95">STDEV(CT4:CT7)</f>
        <v>#VALUE!</v>
      </c>
      <c r="CU53" s="195" t="e">
        <f t="shared" si="95"/>
        <v>#VALUE!</v>
      </c>
      <c r="CV53" s="195" t="e">
        <f t="shared" si="95"/>
        <v>#VALUE!</v>
      </c>
      <c r="CW53" s="195" t="e">
        <f t="shared" si="95"/>
        <v>#VALUE!</v>
      </c>
      <c r="CX53" s="195" t="e">
        <f t="shared" si="95"/>
        <v>#VALUE!</v>
      </c>
      <c r="CY53" s="195" t="e">
        <f t="shared" si="95"/>
        <v>#VALUE!</v>
      </c>
      <c r="CZ53" s="195" t="e">
        <f t="shared" si="95"/>
        <v>#VALUE!</v>
      </c>
      <c r="DA53" s="195" t="e">
        <f t="shared" si="95"/>
        <v>#VALUE!</v>
      </c>
      <c r="DB53" s="195" t="e">
        <f t="shared" si="95"/>
        <v>#VALUE!</v>
      </c>
      <c r="DC53" s="195" t="e">
        <f t="shared" si="95"/>
        <v>#VALUE!</v>
      </c>
      <c r="DD53" s="195" t="e">
        <f t="shared" si="95"/>
        <v>#VALUE!</v>
      </c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</row>
    <row r="54" spans="1:126">
      <c r="A54" s="65"/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65"/>
      <c r="O54" s="65"/>
      <c r="P54" s="65"/>
      <c r="Q54" s="65"/>
      <c r="R54" s="65"/>
      <c r="S54" s="65"/>
      <c r="T54" s="65"/>
      <c r="U54" s="195"/>
      <c r="V54" s="195"/>
      <c r="W54" s="195"/>
      <c r="X54" s="195"/>
      <c r="Y54" s="195"/>
      <c r="Z54" s="195"/>
      <c r="AA54" s="195"/>
      <c r="AB54" s="195"/>
      <c r="AC54" s="195"/>
      <c r="AD54" s="195"/>
      <c r="AE54" s="195"/>
      <c r="AF54" s="195"/>
      <c r="AG54" s="65"/>
      <c r="AH54" s="65"/>
      <c r="AI54" s="65"/>
      <c r="AJ54" s="65"/>
      <c r="AK54" s="65"/>
      <c r="AL54" s="65"/>
      <c r="AM54" s="65"/>
      <c r="AN54" s="195"/>
      <c r="AO54" s="195"/>
      <c r="AP54" s="195"/>
      <c r="AQ54" s="195"/>
      <c r="AR54" s="195"/>
      <c r="AS54" s="195"/>
      <c r="AT54" s="195"/>
      <c r="AU54" s="195"/>
      <c r="AV54" s="195"/>
      <c r="AW54" s="195"/>
      <c r="AX54" s="195"/>
      <c r="AY54" s="195"/>
      <c r="AZ54" s="65"/>
      <c r="BA54" s="65"/>
      <c r="BB54" s="65"/>
      <c r="BC54" s="65"/>
      <c r="BD54" s="65"/>
      <c r="BE54" s="65"/>
      <c r="BF54" s="65"/>
      <c r="BG54" s="195"/>
      <c r="BH54" s="195"/>
      <c r="BI54" s="195"/>
      <c r="BJ54" s="195"/>
      <c r="BK54" s="195"/>
      <c r="BL54" s="195"/>
      <c r="BM54" s="195"/>
      <c r="BN54" s="195"/>
      <c r="BO54" s="195"/>
      <c r="BP54" s="195"/>
      <c r="BQ54" s="195"/>
      <c r="BR54" s="195"/>
      <c r="BS54" s="65"/>
      <c r="BT54" s="65"/>
      <c r="BU54" s="65"/>
      <c r="BV54" s="65"/>
      <c r="BW54" s="65"/>
      <c r="BX54" s="65"/>
      <c r="BY54" s="65"/>
      <c r="BZ54" s="195"/>
      <c r="CA54" s="195"/>
      <c r="CB54" s="195"/>
      <c r="CC54" s="195"/>
      <c r="CD54" s="195"/>
      <c r="CE54" s="195"/>
      <c r="CF54" s="195"/>
      <c r="CG54" s="195"/>
      <c r="CH54" s="195"/>
      <c r="CI54" s="195"/>
      <c r="CJ54" s="195"/>
      <c r="CK54" s="195"/>
      <c r="CL54" s="65"/>
      <c r="CM54" s="65"/>
      <c r="CN54" s="65"/>
      <c r="CO54" s="65"/>
      <c r="CP54" s="65"/>
      <c r="CQ54" s="65"/>
      <c r="CR54" s="65"/>
      <c r="CS54" s="195"/>
      <c r="CT54" s="195"/>
      <c r="CU54" s="195"/>
      <c r="CV54" s="195"/>
      <c r="CW54" s="195"/>
      <c r="CX54" s="195"/>
      <c r="CY54" s="195"/>
      <c r="CZ54" s="195"/>
      <c r="DA54" s="195"/>
      <c r="DB54" s="195"/>
      <c r="DC54" s="195"/>
      <c r="DD54" s="19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</row>
    <row r="55" spans="1:126">
      <c r="A55" s="65"/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65"/>
      <c r="O55" s="65"/>
      <c r="P55" s="65"/>
      <c r="Q55" s="65"/>
      <c r="R55" s="65"/>
      <c r="S55" s="65"/>
      <c r="T55" s="65"/>
      <c r="U55" s="195"/>
      <c r="V55" s="195"/>
      <c r="W55" s="195"/>
      <c r="X55" s="195"/>
      <c r="Y55" s="195"/>
      <c r="Z55" s="195"/>
      <c r="AA55" s="195"/>
      <c r="AB55" s="195"/>
      <c r="AC55" s="195"/>
      <c r="AD55" s="195"/>
      <c r="AE55" s="195"/>
      <c r="AF55" s="195"/>
      <c r="AG55" s="65"/>
      <c r="AH55" s="65"/>
      <c r="AI55" s="65"/>
      <c r="AJ55" s="65"/>
      <c r="AK55" s="65"/>
      <c r="AL55" s="65"/>
      <c r="AM55" s="65"/>
      <c r="AN55" s="195"/>
      <c r="AO55" s="195"/>
      <c r="AP55" s="195"/>
      <c r="AQ55" s="195"/>
      <c r="AR55" s="195"/>
      <c r="AS55" s="195"/>
      <c r="AT55" s="195"/>
      <c r="AU55" s="195"/>
      <c r="AV55" s="195"/>
      <c r="AW55" s="195"/>
      <c r="AX55" s="195"/>
      <c r="AY55" s="195"/>
      <c r="AZ55" s="65"/>
      <c r="BA55" s="65"/>
      <c r="BB55" s="65"/>
      <c r="BC55" s="65"/>
      <c r="BD55" s="65"/>
      <c r="BE55" s="65"/>
      <c r="BF55" s="65"/>
      <c r="BG55" s="195"/>
      <c r="BH55" s="195"/>
      <c r="BI55" s="195"/>
      <c r="BJ55" s="195"/>
      <c r="BK55" s="195"/>
      <c r="BL55" s="195"/>
      <c r="BM55" s="195"/>
      <c r="BN55" s="195"/>
      <c r="BO55" s="195"/>
      <c r="BP55" s="195"/>
      <c r="BQ55" s="195"/>
      <c r="BR55" s="195"/>
      <c r="BS55" s="65"/>
      <c r="BT55" s="65"/>
      <c r="BU55" s="65"/>
      <c r="BV55" s="65"/>
      <c r="BW55" s="65"/>
      <c r="BX55" s="65"/>
      <c r="BY55" s="65"/>
      <c r="BZ55" s="195"/>
      <c r="CA55" s="195"/>
      <c r="CB55" s="195"/>
      <c r="CC55" s="195"/>
      <c r="CD55" s="195"/>
      <c r="CE55" s="195"/>
      <c r="CF55" s="195"/>
      <c r="CG55" s="195"/>
      <c r="CH55" s="195"/>
      <c r="CI55" s="195"/>
      <c r="CJ55" s="195"/>
      <c r="CK55" s="195"/>
      <c r="CL55" s="65"/>
      <c r="CM55" s="65"/>
      <c r="CN55" s="65"/>
      <c r="CO55" s="65"/>
      <c r="CP55" s="65"/>
      <c r="CQ55" s="65"/>
      <c r="CR55" s="65"/>
      <c r="CS55" s="195"/>
      <c r="CT55" s="195"/>
      <c r="CU55" s="195"/>
      <c r="CV55" s="195"/>
      <c r="CW55" s="195"/>
      <c r="CX55" s="195"/>
      <c r="CY55" s="195"/>
      <c r="CZ55" s="195"/>
      <c r="DA55" s="195"/>
      <c r="DB55" s="195"/>
      <c r="DC55" s="195"/>
      <c r="DD55" s="19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</row>
    <row r="56" spans="1:126">
      <c r="A56" s="65"/>
      <c r="B56" s="195" t="e">
        <f>AVERAGE(B8:B11)</f>
        <v>#VALUE!</v>
      </c>
      <c r="C56" s="195" t="e">
        <f t="shared" ref="C56:M56" si="96">AVERAGE(C8:C11)</f>
        <v>#VALUE!</v>
      </c>
      <c r="D56" s="195" t="e">
        <f t="shared" si="96"/>
        <v>#VALUE!</v>
      </c>
      <c r="E56" s="195" t="e">
        <f t="shared" si="96"/>
        <v>#VALUE!</v>
      </c>
      <c r="F56" s="195" t="e">
        <f t="shared" si="96"/>
        <v>#VALUE!</v>
      </c>
      <c r="G56" s="195" t="e">
        <f t="shared" si="96"/>
        <v>#VALUE!</v>
      </c>
      <c r="H56" s="195" t="e">
        <f t="shared" si="96"/>
        <v>#VALUE!</v>
      </c>
      <c r="I56" s="195" t="e">
        <f t="shared" si="96"/>
        <v>#VALUE!</v>
      </c>
      <c r="J56" s="195" t="e">
        <f t="shared" si="96"/>
        <v>#VALUE!</v>
      </c>
      <c r="K56" s="195" t="e">
        <f t="shared" si="96"/>
        <v>#VALUE!</v>
      </c>
      <c r="L56" s="195" t="e">
        <f t="shared" si="96"/>
        <v>#VALUE!</v>
      </c>
      <c r="M56" s="195" t="e">
        <f t="shared" si="96"/>
        <v>#VALUE!</v>
      </c>
      <c r="N56" s="65"/>
      <c r="O56" s="65"/>
      <c r="P56" s="65"/>
      <c r="Q56" s="65"/>
      <c r="R56" s="65"/>
      <c r="S56" s="65"/>
      <c r="T56" s="65"/>
      <c r="U56" s="195" t="e">
        <f>AVERAGE(U8:U11)</f>
        <v>#VALUE!</v>
      </c>
      <c r="V56" s="195" t="e">
        <f t="shared" ref="V56:AF56" si="97">AVERAGE(V8:V11)</f>
        <v>#VALUE!</v>
      </c>
      <c r="W56" s="195" t="e">
        <f t="shared" si="97"/>
        <v>#VALUE!</v>
      </c>
      <c r="X56" s="195" t="e">
        <f t="shared" si="97"/>
        <v>#VALUE!</v>
      </c>
      <c r="Y56" s="195" t="e">
        <f t="shared" si="97"/>
        <v>#VALUE!</v>
      </c>
      <c r="Z56" s="195" t="e">
        <f t="shared" si="97"/>
        <v>#VALUE!</v>
      </c>
      <c r="AA56" s="195" t="e">
        <f t="shared" si="97"/>
        <v>#VALUE!</v>
      </c>
      <c r="AB56" s="195" t="e">
        <f t="shared" si="97"/>
        <v>#VALUE!</v>
      </c>
      <c r="AC56" s="195" t="e">
        <f t="shared" si="97"/>
        <v>#VALUE!</v>
      </c>
      <c r="AD56" s="195" t="e">
        <f t="shared" si="97"/>
        <v>#VALUE!</v>
      </c>
      <c r="AE56" s="195" t="e">
        <f t="shared" si="97"/>
        <v>#VALUE!</v>
      </c>
      <c r="AF56" s="195" t="e">
        <f t="shared" si="97"/>
        <v>#VALUE!</v>
      </c>
      <c r="AG56" s="65"/>
      <c r="AH56" s="65"/>
      <c r="AI56" s="65"/>
      <c r="AJ56" s="65"/>
      <c r="AK56" s="65"/>
      <c r="AL56" s="65"/>
      <c r="AM56" s="65"/>
      <c r="AN56" s="195" t="e">
        <f>AVERAGE(AN8:AN11)</f>
        <v>#VALUE!</v>
      </c>
      <c r="AO56" s="195" t="e">
        <f t="shared" ref="AO56:AY56" si="98">AVERAGE(AO8:AO11)</f>
        <v>#VALUE!</v>
      </c>
      <c r="AP56" s="195" t="e">
        <f t="shared" si="98"/>
        <v>#VALUE!</v>
      </c>
      <c r="AQ56" s="195" t="e">
        <f t="shared" si="98"/>
        <v>#VALUE!</v>
      </c>
      <c r="AR56" s="195" t="e">
        <f t="shared" si="98"/>
        <v>#VALUE!</v>
      </c>
      <c r="AS56" s="195" t="e">
        <f t="shared" si="98"/>
        <v>#VALUE!</v>
      </c>
      <c r="AT56" s="195" t="e">
        <f t="shared" si="98"/>
        <v>#VALUE!</v>
      </c>
      <c r="AU56" s="195" t="e">
        <f t="shared" si="98"/>
        <v>#VALUE!</v>
      </c>
      <c r="AV56" s="195" t="e">
        <f t="shared" si="98"/>
        <v>#VALUE!</v>
      </c>
      <c r="AW56" s="195" t="e">
        <f t="shared" si="98"/>
        <v>#VALUE!</v>
      </c>
      <c r="AX56" s="195" t="e">
        <f t="shared" si="98"/>
        <v>#VALUE!</v>
      </c>
      <c r="AY56" s="195" t="e">
        <f t="shared" si="98"/>
        <v>#VALUE!</v>
      </c>
      <c r="AZ56" s="65"/>
      <c r="BA56" s="65"/>
      <c r="BB56" s="65"/>
      <c r="BC56" s="65"/>
      <c r="BD56" s="65"/>
      <c r="BE56" s="65"/>
      <c r="BF56" s="65"/>
      <c r="BG56" s="195" t="e">
        <f>AVERAGE(BG8:BG11)</f>
        <v>#VALUE!</v>
      </c>
      <c r="BH56" s="195" t="e">
        <f t="shared" ref="BH56:BR56" si="99">AVERAGE(BH8:BH11)</f>
        <v>#VALUE!</v>
      </c>
      <c r="BI56" s="195" t="e">
        <f t="shared" si="99"/>
        <v>#VALUE!</v>
      </c>
      <c r="BJ56" s="195" t="e">
        <f t="shared" si="99"/>
        <v>#VALUE!</v>
      </c>
      <c r="BK56" s="195" t="e">
        <f t="shared" si="99"/>
        <v>#VALUE!</v>
      </c>
      <c r="BL56" s="195" t="e">
        <f t="shared" si="99"/>
        <v>#VALUE!</v>
      </c>
      <c r="BM56" s="195" t="e">
        <f t="shared" si="99"/>
        <v>#VALUE!</v>
      </c>
      <c r="BN56" s="195" t="e">
        <f t="shared" si="99"/>
        <v>#VALUE!</v>
      </c>
      <c r="BO56" s="195" t="e">
        <f t="shared" si="99"/>
        <v>#VALUE!</v>
      </c>
      <c r="BP56" s="195" t="e">
        <f t="shared" si="99"/>
        <v>#VALUE!</v>
      </c>
      <c r="BQ56" s="195" t="e">
        <f t="shared" si="99"/>
        <v>#VALUE!</v>
      </c>
      <c r="BR56" s="195" t="e">
        <f t="shared" si="99"/>
        <v>#VALUE!</v>
      </c>
      <c r="BS56" s="65"/>
      <c r="BT56" s="65"/>
      <c r="BU56" s="65"/>
      <c r="BV56" s="65"/>
      <c r="BW56" s="65"/>
      <c r="BX56" s="65"/>
      <c r="BY56" s="65"/>
      <c r="BZ56" s="195" t="e">
        <f>AVERAGE(BZ8:BZ11)</f>
        <v>#VALUE!</v>
      </c>
      <c r="CA56" s="195" t="e">
        <f t="shared" ref="CA56:CK56" si="100">AVERAGE(CA8:CA11)</f>
        <v>#VALUE!</v>
      </c>
      <c r="CB56" s="195" t="e">
        <f t="shared" si="100"/>
        <v>#VALUE!</v>
      </c>
      <c r="CC56" s="195" t="e">
        <f t="shared" si="100"/>
        <v>#VALUE!</v>
      </c>
      <c r="CD56" s="195" t="e">
        <f t="shared" si="100"/>
        <v>#VALUE!</v>
      </c>
      <c r="CE56" s="195" t="e">
        <f t="shared" si="100"/>
        <v>#VALUE!</v>
      </c>
      <c r="CF56" s="195" t="e">
        <f t="shared" si="100"/>
        <v>#VALUE!</v>
      </c>
      <c r="CG56" s="195" t="e">
        <f t="shared" si="100"/>
        <v>#VALUE!</v>
      </c>
      <c r="CH56" s="195" t="e">
        <f t="shared" si="100"/>
        <v>#VALUE!</v>
      </c>
      <c r="CI56" s="195" t="e">
        <f t="shared" si="100"/>
        <v>#VALUE!</v>
      </c>
      <c r="CJ56" s="195" t="e">
        <f t="shared" si="100"/>
        <v>#VALUE!</v>
      </c>
      <c r="CK56" s="195" t="e">
        <f t="shared" si="100"/>
        <v>#VALUE!</v>
      </c>
      <c r="CL56" s="65"/>
      <c r="CM56" s="65"/>
      <c r="CN56" s="65"/>
      <c r="CO56" s="65"/>
      <c r="CP56" s="65"/>
      <c r="CQ56" s="65"/>
      <c r="CR56" s="65"/>
      <c r="CS56" s="195" t="e">
        <f>AVERAGE(CS8:CS11)</f>
        <v>#VALUE!</v>
      </c>
      <c r="CT56" s="195" t="e">
        <f t="shared" ref="CT56:DD56" si="101">AVERAGE(CT8:CT11)</f>
        <v>#VALUE!</v>
      </c>
      <c r="CU56" s="195" t="e">
        <f t="shared" si="101"/>
        <v>#VALUE!</v>
      </c>
      <c r="CV56" s="195" t="e">
        <f t="shared" si="101"/>
        <v>#VALUE!</v>
      </c>
      <c r="CW56" s="195" t="e">
        <f t="shared" si="101"/>
        <v>#VALUE!</v>
      </c>
      <c r="CX56" s="195" t="e">
        <f t="shared" si="101"/>
        <v>#VALUE!</v>
      </c>
      <c r="CY56" s="195" t="e">
        <f t="shared" si="101"/>
        <v>#VALUE!</v>
      </c>
      <c r="CZ56" s="195" t="e">
        <f t="shared" si="101"/>
        <v>#VALUE!</v>
      </c>
      <c r="DA56" s="195" t="e">
        <f t="shared" si="101"/>
        <v>#VALUE!</v>
      </c>
      <c r="DB56" s="195" t="e">
        <f t="shared" si="101"/>
        <v>#VALUE!</v>
      </c>
      <c r="DC56" s="195" t="e">
        <f t="shared" si="101"/>
        <v>#VALUE!</v>
      </c>
      <c r="DD56" s="195" t="e">
        <f t="shared" si="101"/>
        <v>#VALUE!</v>
      </c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</row>
    <row r="57" spans="1:126">
      <c r="A57" s="65"/>
      <c r="B57" s="195" t="e">
        <f>STDEV(B8:B11)</f>
        <v>#VALUE!</v>
      </c>
      <c r="C57" s="195" t="e">
        <f t="shared" ref="C57:M57" si="102">STDEV(C8:C11)</f>
        <v>#VALUE!</v>
      </c>
      <c r="D57" s="195" t="e">
        <f t="shared" si="102"/>
        <v>#VALUE!</v>
      </c>
      <c r="E57" s="195" t="e">
        <f t="shared" si="102"/>
        <v>#VALUE!</v>
      </c>
      <c r="F57" s="195" t="e">
        <f t="shared" si="102"/>
        <v>#VALUE!</v>
      </c>
      <c r="G57" s="195" t="e">
        <f t="shared" si="102"/>
        <v>#VALUE!</v>
      </c>
      <c r="H57" s="195" t="e">
        <f t="shared" si="102"/>
        <v>#VALUE!</v>
      </c>
      <c r="I57" s="195" t="e">
        <f t="shared" si="102"/>
        <v>#VALUE!</v>
      </c>
      <c r="J57" s="195" t="e">
        <f t="shared" si="102"/>
        <v>#VALUE!</v>
      </c>
      <c r="K57" s="195" t="e">
        <f t="shared" si="102"/>
        <v>#VALUE!</v>
      </c>
      <c r="L57" s="195" t="e">
        <f t="shared" si="102"/>
        <v>#VALUE!</v>
      </c>
      <c r="M57" s="195" t="e">
        <f t="shared" si="102"/>
        <v>#VALUE!</v>
      </c>
      <c r="N57" s="65" t="s">
        <v>103</v>
      </c>
      <c r="O57" s="65"/>
      <c r="P57" s="65"/>
      <c r="Q57" s="65"/>
      <c r="R57" s="65"/>
      <c r="S57" s="65"/>
      <c r="T57" s="65"/>
      <c r="U57" s="195" t="e">
        <f>STDEV(U8:U11)</f>
        <v>#VALUE!</v>
      </c>
      <c r="V57" s="195" t="e">
        <f t="shared" ref="V57:AF57" si="103">STDEV(V8:V11)</f>
        <v>#VALUE!</v>
      </c>
      <c r="W57" s="195" t="e">
        <f t="shared" si="103"/>
        <v>#VALUE!</v>
      </c>
      <c r="X57" s="195" t="e">
        <f t="shared" si="103"/>
        <v>#VALUE!</v>
      </c>
      <c r="Y57" s="195" t="e">
        <f t="shared" si="103"/>
        <v>#VALUE!</v>
      </c>
      <c r="Z57" s="195" t="e">
        <f t="shared" si="103"/>
        <v>#VALUE!</v>
      </c>
      <c r="AA57" s="195" t="e">
        <f t="shared" si="103"/>
        <v>#VALUE!</v>
      </c>
      <c r="AB57" s="195" t="e">
        <f t="shared" si="103"/>
        <v>#VALUE!</v>
      </c>
      <c r="AC57" s="195" t="e">
        <f t="shared" si="103"/>
        <v>#VALUE!</v>
      </c>
      <c r="AD57" s="195" t="e">
        <f t="shared" si="103"/>
        <v>#VALUE!</v>
      </c>
      <c r="AE57" s="195" t="e">
        <f t="shared" si="103"/>
        <v>#VALUE!</v>
      </c>
      <c r="AF57" s="195" t="e">
        <f t="shared" si="103"/>
        <v>#VALUE!</v>
      </c>
      <c r="AG57" s="65" t="s">
        <v>103</v>
      </c>
      <c r="AH57" s="65"/>
      <c r="AI57" s="65"/>
      <c r="AJ57" s="65"/>
      <c r="AK57" s="65"/>
      <c r="AL57" s="65"/>
      <c r="AM57" s="65"/>
      <c r="AN57" s="195" t="e">
        <f>STDEV(AN8:AN11)</f>
        <v>#VALUE!</v>
      </c>
      <c r="AO57" s="195" t="e">
        <f t="shared" ref="AO57:AY57" si="104">STDEV(AO8:AO11)</f>
        <v>#VALUE!</v>
      </c>
      <c r="AP57" s="195" t="e">
        <f t="shared" si="104"/>
        <v>#VALUE!</v>
      </c>
      <c r="AQ57" s="195" t="e">
        <f t="shared" si="104"/>
        <v>#VALUE!</v>
      </c>
      <c r="AR57" s="195" t="e">
        <f t="shared" si="104"/>
        <v>#VALUE!</v>
      </c>
      <c r="AS57" s="195" t="e">
        <f t="shared" si="104"/>
        <v>#VALUE!</v>
      </c>
      <c r="AT57" s="195" t="e">
        <f t="shared" si="104"/>
        <v>#VALUE!</v>
      </c>
      <c r="AU57" s="195" t="e">
        <f t="shared" si="104"/>
        <v>#VALUE!</v>
      </c>
      <c r="AV57" s="195" t="e">
        <f t="shared" si="104"/>
        <v>#VALUE!</v>
      </c>
      <c r="AW57" s="195" t="e">
        <f t="shared" si="104"/>
        <v>#VALUE!</v>
      </c>
      <c r="AX57" s="195" t="e">
        <f t="shared" si="104"/>
        <v>#VALUE!</v>
      </c>
      <c r="AY57" s="195" t="e">
        <f t="shared" si="104"/>
        <v>#VALUE!</v>
      </c>
      <c r="AZ57" s="65" t="s">
        <v>103</v>
      </c>
      <c r="BA57" s="65"/>
      <c r="BB57" s="65"/>
      <c r="BC57" s="65"/>
      <c r="BD57" s="65"/>
      <c r="BE57" s="65"/>
      <c r="BF57" s="65"/>
      <c r="BG57" s="195" t="e">
        <f>STDEV(BG8:BG11)</f>
        <v>#VALUE!</v>
      </c>
      <c r="BH57" s="195" t="e">
        <f t="shared" ref="BH57:BR57" si="105">STDEV(BH8:BH11)</f>
        <v>#VALUE!</v>
      </c>
      <c r="BI57" s="195" t="e">
        <f t="shared" si="105"/>
        <v>#VALUE!</v>
      </c>
      <c r="BJ57" s="195" t="e">
        <f t="shared" si="105"/>
        <v>#VALUE!</v>
      </c>
      <c r="BK57" s="195" t="e">
        <f t="shared" si="105"/>
        <v>#VALUE!</v>
      </c>
      <c r="BL57" s="195" t="e">
        <f t="shared" si="105"/>
        <v>#VALUE!</v>
      </c>
      <c r="BM57" s="195" t="e">
        <f t="shared" si="105"/>
        <v>#VALUE!</v>
      </c>
      <c r="BN57" s="195" t="e">
        <f t="shared" si="105"/>
        <v>#VALUE!</v>
      </c>
      <c r="BO57" s="195" t="e">
        <f t="shared" si="105"/>
        <v>#VALUE!</v>
      </c>
      <c r="BP57" s="195" t="e">
        <f t="shared" si="105"/>
        <v>#VALUE!</v>
      </c>
      <c r="BQ57" s="195" t="e">
        <f t="shared" si="105"/>
        <v>#VALUE!</v>
      </c>
      <c r="BR57" s="195" t="e">
        <f t="shared" si="105"/>
        <v>#VALUE!</v>
      </c>
      <c r="BS57" s="65" t="s">
        <v>103</v>
      </c>
      <c r="BT57" s="65"/>
      <c r="BU57" s="65"/>
      <c r="BV57" s="65"/>
      <c r="BW57" s="65"/>
      <c r="BX57" s="65"/>
      <c r="BY57" s="65"/>
      <c r="BZ57" s="195" t="e">
        <f>STDEV(BZ8:BZ11)</f>
        <v>#VALUE!</v>
      </c>
      <c r="CA57" s="195" t="e">
        <f t="shared" ref="CA57:CK57" si="106">STDEV(CA8:CA11)</f>
        <v>#VALUE!</v>
      </c>
      <c r="CB57" s="195" t="e">
        <f t="shared" si="106"/>
        <v>#VALUE!</v>
      </c>
      <c r="CC57" s="195" t="e">
        <f t="shared" si="106"/>
        <v>#VALUE!</v>
      </c>
      <c r="CD57" s="195" t="e">
        <f t="shared" si="106"/>
        <v>#VALUE!</v>
      </c>
      <c r="CE57" s="195" t="e">
        <f t="shared" si="106"/>
        <v>#VALUE!</v>
      </c>
      <c r="CF57" s="195" t="e">
        <f t="shared" si="106"/>
        <v>#VALUE!</v>
      </c>
      <c r="CG57" s="195" t="e">
        <f t="shared" si="106"/>
        <v>#VALUE!</v>
      </c>
      <c r="CH57" s="195" t="e">
        <f t="shared" si="106"/>
        <v>#VALUE!</v>
      </c>
      <c r="CI57" s="195" t="e">
        <f t="shared" si="106"/>
        <v>#VALUE!</v>
      </c>
      <c r="CJ57" s="195" t="e">
        <f t="shared" si="106"/>
        <v>#VALUE!</v>
      </c>
      <c r="CK57" s="195" t="e">
        <f t="shared" si="106"/>
        <v>#VALUE!</v>
      </c>
      <c r="CL57" s="65" t="s">
        <v>103</v>
      </c>
      <c r="CM57" s="65"/>
      <c r="CN57" s="65"/>
      <c r="CO57" s="65"/>
      <c r="CP57" s="65"/>
      <c r="CQ57" s="65"/>
      <c r="CR57" s="65"/>
      <c r="CS57" s="195" t="e">
        <f>STDEV(CS8:CS11)</f>
        <v>#VALUE!</v>
      </c>
      <c r="CT57" s="195" t="e">
        <f t="shared" ref="CT57:DD57" si="107">STDEV(CT8:CT11)</f>
        <v>#VALUE!</v>
      </c>
      <c r="CU57" s="195" t="e">
        <f t="shared" si="107"/>
        <v>#VALUE!</v>
      </c>
      <c r="CV57" s="195" t="e">
        <f t="shared" si="107"/>
        <v>#VALUE!</v>
      </c>
      <c r="CW57" s="195" t="e">
        <f t="shared" si="107"/>
        <v>#VALUE!</v>
      </c>
      <c r="CX57" s="195" t="e">
        <f t="shared" si="107"/>
        <v>#VALUE!</v>
      </c>
      <c r="CY57" s="195" t="e">
        <f t="shared" si="107"/>
        <v>#VALUE!</v>
      </c>
      <c r="CZ57" s="195" t="e">
        <f t="shared" si="107"/>
        <v>#VALUE!</v>
      </c>
      <c r="DA57" s="195" t="e">
        <f t="shared" si="107"/>
        <v>#VALUE!</v>
      </c>
      <c r="DB57" s="195" t="e">
        <f t="shared" si="107"/>
        <v>#VALUE!</v>
      </c>
      <c r="DC57" s="195" t="e">
        <f t="shared" si="107"/>
        <v>#VALUE!</v>
      </c>
      <c r="DD57" s="195" t="e">
        <f t="shared" si="107"/>
        <v>#VALUE!</v>
      </c>
      <c r="DE57" s="65" t="s">
        <v>103</v>
      </c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5"/>
    </row>
    <row r="58" spans="1:126">
      <c r="A58" s="65"/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65"/>
      <c r="O58" s="65"/>
      <c r="P58" s="65"/>
      <c r="Q58" s="65"/>
      <c r="R58" s="65"/>
      <c r="S58" s="65"/>
      <c r="T58" s="6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65"/>
      <c r="AH58" s="65"/>
      <c r="AI58" s="65"/>
      <c r="AJ58" s="65"/>
      <c r="AK58" s="65"/>
      <c r="AL58" s="65"/>
      <c r="AM58" s="65"/>
      <c r="AN58" s="195"/>
      <c r="AO58" s="195"/>
      <c r="AP58" s="195"/>
      <c r="AQ58" s="195"/>
      <c r="AR58" s="195"/>
      <c r="AS58" s="195"/>
      <c r="AT58" s="195"/>
      <c r="AU58" s="195"/>
      <c r="AV58" s="195"/>
      <c r="AW58" s="195"/>
      <c r="AX58" s="195"/>
      <c r="AY58" s="195"/>
      <c r="AZ58" s="65"/>
      <c r="BA58" s="65"/>
      <c r="BB58" s="65"/>
      <c r="BC58" s="65"/>
      <c r="BD58" s="65"/>
      <c r="BE58" s="65"/>
      <c r="BF58" s="65"/>
      <c r="BG58" s="195"/>
      <c r="BH58" s="195"/>
      <c r="BI58" s="195"/>
      <c r="BJ58" s="195"/>
      <c r="BK58" s="195"/>
      <c r="BL58" s="195"/>
      <c r="BM58" s="195"/>
      <c r="BN58" s="195"/>
      <c r="BO58" s="195"/>
      <c r="BP58" s="195"/>
      <c r="BQ58" s="195"/>
      <c r="BR58" s="195"/>
      <c r="BS58" s="65"/>
      <c r="BT58" s="65"/>
      <c r="BU58" s="65"/>
      <c r="BV58" s="65"/>
      <c r="BW58" s="65"/>
      <c r="BX58" s="65"/>
      <c r="BY58" s="65"/>
      <c r="BZ58" s="195"/>
      <c r="CA58" s="195"/>
      <c r="CB58" s="195"/>
      <c r="CC58" s="195"/>
      <c r="CD58" s="195"/>
      <c r="CE58" s="195"/>
      <c r="CF58" s="195"/>
      <c r="CG58" s="195"/>
      <c r="CH58" s="195"/>
      <c r="CI58" s="195"/>
      <c r="CJ58" s="195"/>
      <c r="CK58" s="195"/>
      <c r="CL58" s="65"/>
      <c r="CM58" s="65"/>
      <c r="CN58" s="65"/>
      <c r="CO58" s="65"/>
      <c r="CP58" s="65"/>
      <c r="CQ58" s="65"/>
      <c r="CR58" s="65"/>
      <c r="CS58" s="195"/>
      <c r="CT58" s="195"/>
      <c r="CU58" s="195"/>
      <c r="CV58" s="195"/>
      <c r="CW58" s="195"/>
      <c r="CX58" s="195"/>
      <c r="CY58" s="195"/>
      <c r="CZ58" s="195"/>
      <c r="DA58" s="195"/>
      <c r="DB58" s="195"/>
      <c r="DC58" s="195"/>
      <c r="DD58" s="19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</row>
    <row r="59" spans="1:126">
      <c r="A59" s="65"/>
      <c r="B59" s="195"/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65"/>
      <c r="O59" s="65"/>
      <c r="P59" s="65"/>
      <c r="Q59" s="65"/>
      <c r="R59" s="65"/>
      <c r="S59" s="65"/>
      <c r="T59" s="65"/>
      <c r="U59" s="195"/>
      <c r="V59" s="195"/>
      <c r="W59" s="195"/>
      <c r="X59" s="195"/>
      <c r="Y59" s="195"/>
      <c r="Z59" s="195"/>
      <c r="AA59" s="195"/>
      <c r="AB59" s="195"/>
      <c r="AC59" s="195"/>
      <c r="AD59" s="195"/>
      <c r="AE59" s="195"/>
      <c r="AF59" s="195"/>
      <c r="AG59" s="65"/>
      <c r="AH59" s="65"/>
      <c r="AI59" s="65"/>
      <c r="AJ59" s="65"/>
      <c r="AK59" s="65"/>
      <c r="AL59" s="65"/>
      <c r="AM59" s="65"/>
      <c r="AN59" s="195"/>
      <c r="AO59" s="195"/>
      <c r="AP59" s="195"/>
      <c r="AQ59" s="195"/>
      <c r="AR59" s="195"/>
      <c r="AS59" s="195"/>
      <c r="AT59" s="195"/>
      <c r="AU59" s="195"/>
      <c r="AV59" s="195"/>
      <c r="AW59" s="195"/>
      <c r="AX59" s="195"/>
      <c r="AY59" s="195"/>
      <c r="AZ59" s="65"/>
      <c r="BA59" s="65"/>
      <c r="BB59" s="65"/>
      <c r="BC59" s="65"/>
      <c r="BD59" s="65"/>
      <c r="BE59" s="65"/>
      <c r="BF59" s="65"/>
      <c r="BG59" s="195"/>
      <c r="BH59" s="195"/>
      <c r="BI59" s="195"/>
      <c r="BJ59" s="195"/>
      <c r="BK59" s="195"/>
      <c r="BL59" s="195"/>
      <c r="BM59" s="195"/>
      <c r="BN59" s="195"/>
      <c r="BO59" s="195"/>
      <c r="BP59" s="195"/>
      <c r="BQ59" s="195"/>
      <c r="BR59" s="195"/>
      <c r="BS59" s="65"/>
      <c r="BT59" s="65"/>
      <c r="BU59" s="65"/>
      <c r="BV59" s="65"/>
      <c r="BW59" s="65"/>
      <c r="BX59" s="65"/>
      <c r="BY59" s="65"/>
      <c r="BZ59" s="195"/>
      <c r="CA59" s="195"/>
      <c r="CB59" s="195"/>
      <c r="CC59" s="195"/>
      <c r="CD59" s="195"/>
      <c r="CE59" s="195"/>
      <c r="CF59" s="195"/>
      <c r="CG59" s="195"/>
      <c r="CH59" s="195"/>
      <c r="CI59" s="195"/>
      <c r="CJ59" s="195"/>
      <c r="CK59" s="195"/>
      <c r="CL59" s="65"/>
      <c r="CM59" s="65"/>
      <c r="CN59" s="65"/>
      <c r="CO59" s="65"/>
      <c r="CP59" s="65"/>
      <c r="CQ59" s="65"/>
      <c r="CR59" s="65"/>
      <c r="CS59" s="195"/>
      <c r="CT59" s="195"/>
      <c r="CU59" s="195"/>
      <c r="CV59" s="195"/>
      <c r="CW59" s="195"/>
      <c r="CX59" s="195"/>
      <c r="CY59" s="195"/>
      <c r="CZ59" s="195"/>
      <c r="DA59" s="195"/>
      <c r="DB59" s="195"/>
      <c r="DC59" s="195"/>
      <c r="DD59" s="19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  <c r="DT59" s="65"/>
      <c r="DU59" s="65"/>
      <c r="DV59" s="65"/>
    </row>
    <row r="60" spans="1:126">
      <c r="A60" s="65"/>
      <c r="B60" s="65"/>
      <c r="C60" s="194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194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194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194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194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194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</row>
    <row r="61" spans="1:126">
      <c r="A61" s="65"/>
      <c r="B61" s="65"/>
      <c r="C61" s="194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194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194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194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5"/>
      <c r="CA61" s="194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194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</row>
    <row r="62" spans="1:126">
      <c r="A62" s="65" t="s">
        <v>63</v>
      </c>
      <c r="B62" s="196" t="e">
        <f>AVERAGE(B14:B17)</f>
        <v>#VALUE!</v>
      </c>
      <c r="C62" s="196" t="e">
        <f t="shared" ref="C62:M62" si="108">AVERAGE(C14:C17)</f>
        <v>#VALUE!</v>
      </c>
      <c r="D62" s="196" t="e">
        <f t="shared" si="108"/>
        <v>#VALUE!</v>
      </c>
      <c r="E62" s="196" t="e">
        <f t="shared" si="108"/>
        <v>#VALUE!</v>
      </c>
      <c r="F62" s="196" t="e">
        <f t="shared" si="108"/>
        <v>#VALUE!</v>
      </c>
      <c r="G62" s="196" t="e">
        <f t="shared" si="108"/>
        <v>#VALUE!</v>
      </c>
      <c r="H62" s="196" t="e">
        <f t="shared" si="108"/>
        <v>#VALUE!</v>
      </c>
      <c r="I62" s="196" t="e">
        <f t="shared" si="108"/>
        <v>#VALUE!</v>
      </c>
      <c r="J62" s="196" t="e">
        <f t="shared" si="108"/>
        <v>#VALUE!</v>
      </c>
      <c r="K62" s="196" t="e">
        <f t="shared" si="108"/>
        <v>#VALUE!</v>
      </c>
      <c r="L62" s="196" t="e">
        <f t="shared" si="108"/>
        <v>#VALUE!</v>
      </c>
      <c r="M62" s="196" t="e">
        <f t="shared" si="108"/>
        <v>#VALUE!</v>
      </c>
      <c r="N62" s="65"/>
      <c r="O62" s="65"/>
      <c r="P62" s="65"/>
      <c r="Q62" s="65"/>
      <c r="R62" s="65"/>
      <c r="S62" s="65"/>
      <c r="T62" s="65" t="s">
        <v>63</v>
      </c>
      <c r="U62" s="196" t="e">
        <f>AVERAGE(U14:U17)</f>
        <v>#VALUE!</v>
      </c>
      <c r="V62" s="196" t="e">
        <f t="shared" ref="V62:AF62" si="109">AVERAGE(V14:V17)</f>
        <v>#VALUE!</v>
      </c>
      <c r="W62" s="196" t="e">
        <f t="shared" si="109"/>
        <v>#VALUE!</v>
      </c>
      <c r="X62" s="196" t="e">
        <f t="shared" si="109"/>
        <v>#VALUE!</v>
      </c>
      <c r="Y62" s="196" t="e">
        <f t="shared" si="109"/>
        <v>#VALUE!</v>
      </c>
      <c r="Z62" s="196" t="e">
        <f t="shared" si="109"/>
        <v>#VALUE!</v>
      </c>
      <c r="AA62" s="196" t="e">
        <f t="shared" si="109"/>
        <v>#VALUE!</v>
      </c>
      <c r="AB62" s="196" t="e">
        <f t="shared" si="109"/>
        <v>#VALUE!</v>
      </c>
      <c r="AC62" s="196" t="e">
        <f t="shared" si="109"/>
        <v>#VALUE!</v>
      </c>
      <c r="AD62" s="196" t="e">
        <f t="shared" si="109"/>
        <v>#VALUE!</v>
      </c>
      <c r="AE62" s="196" t="e">
        <f t="shared" si="109"/>
        <v>#VALUE!</v>
      </c>
      <c r="AF62" s="196" t="e">
        <f t="shared" si="109"/>
        <v>#VALUE!</v>
      </c>
      <c r="AG62" s="65"/>
      <c r="AH62" s="65"/>
      <c r="AI62" s="65"/>
      <c r="AJ62" s="65"/>
      <c r="AK62" s="65"/>
      <c r="AL62" s="65"/>
      <c r="AM62" s="65" t="s">
        <v>63</v>
      </c>
      <c r="AN62" s="196" t="e">
        <f>AVERAGE(AN14:AN17)</f>
        <v>#VALUE!</v>
      </c>
      <c r="AO62" s="196" t="e">
        <f t="shared" ref="AO62:AY62" si="110">AVERAGE(AO14:AO17)</f>
        <v>#VALUE!</v>
      </c>
      <c r="AP62" s="196" t="e">
        <f t="shared" si="110"/>
        <v>#VALUE!</v>
      </c>
      <c r="AQ62" s="196" t="e">
        <f t="shared" si="110"/>
        <v>#VALUE!</v>
      </c>
      <c r="AR62" s="196" t="e">
        <f t="shared" si="110"/>
        <v>#VALUE!</v>
      </c>
      <c r="AS62" s="196" t="e">
        <f t="shared" si="110"/>
        <v>#VALUE!</v>
      </c>
      <c r="AT62" s="196" t="e">
        <f t="shared" si="110"/>
        <v>#VALUE!</v>
      </c>
      <c r="AU62" s="196" t="e">
        <f t="shared" si="110"/>
        <v>#VALUE!</v>
      </c>
      <c r="AV62" s="196" t="e">
        <f t="shared" si="110"/>
        <v>#VALUE!</v>
      </c>
      <c r="AW62" s="196" t="e">
        <f t="shared" si="110"/>
        <v>#VALUE!</v>
      </c>
      <c r="AX62" s="196" t="e">
        <f t="shared" si="110"/>
        <v>#VALUE!</v>
      </c>
      <c r="AY62" s="196" t="e">
        <f t="shared" si="110"/>
        <v>#VALUE!</v>
      </c>
      <c r="AZ62" s="65"/>
      <c r="BA62" s="65"/>
      <c r="BB62" s="65"/>
      <c r="BC62" s="65"/>
      <c r="BD62" s="65"/>
      <c r="BE62" s="65"/>
      <c r="BF62" s="65" t="s">
        <v>63</v>
      </c>
      <c r="BG62" s="196" t="e">
        <f>AVERAGE(BG14:BG17)</f>
        <v>#VALUE!</v>
      </c>
      <c r="BH62" s="196" t="e">
        <f t="shared" ref="BH62:BR62" si="111">AVERAGE(BH14:BH17)</f>
        <v>#VALUE!</v>
      </c>
      <c r="BI62" s="196" t="e">
        <f t="shared" si="111"/>
        <v>#VALUE!</v>
      </c>
      <c r="BJ62" s="196" t="e">
        <f t="shared" si="111"/>
        <v>#VALUE!</v>
      </c>
      <c r="BK62" s="196" t="e">
        <f t="shared" si="111"/>
        <v>#VALUE!</v>
      </c>
      <c r="BL62" s="196" t="e">
        <f t="shared" si="111"/>
        <v>#VALUE!</v>
      </c>
      <c r="BM62" s="196" t="e">
        <f t="shared" si="111"/>
        <v>#VALUE!</v>
      </c>
      <c r="BN62" s="196" t="e">
        <f t="shared" si="111"/>
        <v>#VALUE!</v>
      </c>
      <c r="BO62" s="196" t="e">
        <f t="shared" si="111"/>
        <v>#VALUE!</v>
      </c>
      <c r="BP62" s="196" t="e">
        <f t="shared" si="111"/>
        <v>#VALUE!</v>
      </c>
      <c r="BQ62" s="196" t="e">
        <f t="shared" si="111"/>
        <v>#VALUE!</v>
      </c>
      <c r="BR62" s="196" t="e">
        <f t="shared" si="111"/>
        <v>#VALUE!</v>
      </c>
      <c r="BS62" s="65"/>
      <c r="BT62" s="65"/>
      <c r="BU62" s="65"/>
      <c r="BV62" s="65"/>
      <c r="BW62" s="65"/>
      <c r="BX62" s="65"/>
      <c r="BY62" s="65" t="s">
        <v>63</v>
      </c>
      <c r="BZ62" s="196" t="e">
        <f>AVERAGE(BZ14:BZ17)</f>
        <v>#VALUE!</v>
      </c>
      <c r="CA62" s="196" t="e">
        <f t="shared" ref="CA62:CK62" si="112">AVERAGE(CA14:CA17)</f>
        <v>#VALUE!</v>
      </c>
      <c r="CB62" s="196" t="e">
        <f t="shared" si="112"/>
        <v>#VALUE!</v>
      </c>
      <c r="CC62" s="196" t="e">
        <f t="shared" si="112"/>
        <v>#VALUE!</v>
      </c>
      <c r="CD62" s="196" t="e">
        <f t="shared" si="112"/>
        <v>#VALUE!</v>
      </c>
      <c r="CE62" s="196" t="e">
        <f t="shared" si="112"/>
        <v>#VALUE!</v>
      </c>
      <c r="CF62" s="196" t="e">
        <f t="shared" si="112"/>
        <v>#VALUE!</v>
      </c>
      <c r="CG62" s="196" t="e">
        <f t="shared" si="112"/>
        <v>#VALUE!</v>
      </c>
      <c r="CH62" s="196" t="e">
        <f t="shared" si="112"/>
        <v>#VALUE!</v>
      </c>
      <c r="CI62" s="196" t="e">
        <f t="shared" si="112"/>
        <v>#VALUE!</v>
      </c>
      <c r="CJ62" s="196" t="e">
        <f t="shared" si="112"/>
        <v>#VALUE!</v>
      </c>
      <c r="CK62" s="196" t="e">
        <f t="shared" si="112"/>
        <v>#VALUE!</v>
      </c>
      <c r="CL62" s="65"/>
      <c r="CM62" s="65"/>
      <c r="CN62" s="65"/>
      <c r="CO62" s="65"/>
      <c r="CP62" s="65"/>
      <c r="CQ62" s="65"/>
      <c r="CR62" s="65" t="s">
        <v>63</v>
      </c>
      <c r="CS62" s="196" t="e">
        <f>AVERAGE(CS14:CS17)</f>
        <v>#VALUE!</v>
      </c>
      <c r="CT62" s="196" t="e">
        <f t="shared" ref="CT62:DD62" si="113">AVERAGE(CT14:CT17)</f>
        <v>#VALUE!</v>
      </c>
      <c r="CU62" s="196" t="e">
        <f t="shared" si="113"/>
        <v>#VALUE!</v>
      </c>
      <c r="CV62" s="196" t="e">
        <f t="shared" si="113"/>
        <v>#VALUE!</v>
      </c>
      <c r="CW62" s="196" t="e">
        <f t="shared" si="113"/>
        <v>#VALUE!</v>
      </c>
      <c r="CX62" s="196" t="e">
        <f t="shared" si="113"/>
        <v>#VALUE!</v>
      </c>
      <c r="CY62" s="196" t="e">
        <f t="shared" si="113"/>
        <v>#VALUE!</v>
      </c>
      <c r="CZ62" s="196" t="e">
        <f t="shared" si="113"/>
        <v>#VALUE!</v>
      </c>
      <c r="DA62" s="196" t="e">
        <f t="shared" si="113"/>
        <v>#VALUE!</v>
      </c>
      <c r="DB62" s="196" t="e">
        <f t="shared" si="113"/>
        <v>#VALUE!</v>
      </c>
      <c r="DC62" s="196" t="e">
        <f t="shared" si="113"/>
        <v>#VALUE!</v>
      </c>
      <c r="DD62" s="196" t="e">
        <f t="shared" si="113"/>
        <v>#VALUE!</v>
      </c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</row>
    <row r="63" spans="1:126">
      <c r="A63" s="65" t="s">
        <v>62</v>
      </c>
      <c r="B63" s="196" t="e">
        <f>STDEV(B14:B17)</f>
        <v>#VALUE!</v>
      </c>
      <c r="C63" s="196" t="e">
        <f t="shared" ref="C63:M63" si="114">STDEV(C14:C17)</f>
        <v>#VALUE!</v>
      </c>
      <c r="D63" s="196" t="e">
        <f t="shared" si="114"/>
        <v>#VALUE!</v>
      </c>
      <c r="E63" s="196" t="e">
        <f t="shared" si="114"/>
        <v>#VALUE!</v>
      </c>
      <c r="F63" s="196" t="e">
        <f t="shared" si="114"/>
        <v>#VALUE!</v>
      </c>
      <c r="G63" s="196" t="e">
        <f t="shared" si="114"/>
        <v>#VALUE!</v>
      </c>
      <c r="H63" s="196" t="e">
        <f t="shared" si="114"/>
        <v>#VALUE!</v>
      </c>
      <c r="I63" s="196" t="e">
        <f t="shared" si="114"/>
        <v>#VALUE!</v>
      </c>
      <c r="J63" s="196" t="e">
        <f t="shared" si="114"/>
        <v>#VALUE!</v>
      </c>
      <c r="K63" s="196" t="e">
        <f t="shared" si="114"/>
        <v>#VALUE!</v>
      </c>
      <c r="L63" s="196" t="e">
        <f t="shared" si="114"/>
        <v>#VALUE!</v>
      </c>
      <c r="M63" s="196" t="e">
        <f t="shared" si="114"/>
        <v>#VALUE!</v>
      </c>
      <c r="N63" s="65"/>
      <c r="O63" s="65"/>
      <c r="P63" s="65"/>
      <c r="Q63" s="65"/>
      <c r="R63" s="65"/>
      <c r="S63" s="65"/>
      <c r="T63" s="65" t="s">
        <v>62</v>
      </c>
      <c r="U63" s="196" t="e">
        <f>STDEV(U14:U17)</f>
        <v>#VALUE!</v>
      </c>
      <c r="V63" s="196" t="e">
        <f t="shared" ref="V63:AF63" si="115">STDEV(V14:V17)</f>
        <v>#VALUE!</v>
      </c>
      <c r="W63" s="196" t="e">
        <f t="shared" si="115"/>
        <v>#VALUE!</v>
      </c>
      <c r="X63" s="196" t="e">
        <f t="shared" si="115"/>
        <v>#VALUE!</v>
      </c>
      <c r="Y63" s="196" t="e">
        <f t="shared" si="115"/>
        <v>#VALUE!</v>
      </c>
      <c r="Z63" s="196" t="e">
        <f t="shared" si="115"/>
        <v>#VALUE!</v>
      </c>
      <c r="AA63" s="196" t="e">
        <f t="shared" si="115"/>
        <v>#VALUE!</v>
      </c>
      <c r="AB63" s="196" t="e">
        <f t="shared" si="115"/>
        <v>#VALUE!</v>
      </c>
      <c r="AC63" s="196" t="e">
        <f t="shared" si="115"/>
        <v>#VALUE!</v>
      </c>
      <c r="AD63" s="196" t="e">
        <f t="shared" si="115"/>
        <v>#VALUE!</v>
      </c>
      <c r="AE63" s="196" t="e">
        <f t="shared" si="115"/>
        <v>#VALUE!</v>
      </c>
      <c r="AF63" s="196" t="e">
        <f t="shared" si="115"/>
        <v>#VALUE!</v>
      </c>
      <c r="AG63" s="65"/>
      <c r="AH63" s="65"/>
      <c r="AI63" s="65"/>
      <c r="AJ63" s="65"/>
      <c r="AK63" s="65"/>
      <c r="AL63" s="65"/>
      <c r="AM63" s="65" t="s">
        <v>62</v>
      </c>
      <c r="AN63" s="196" t="e">
        <f>STDEV(AN14:AN17)</f>
        <v>#VALUE!</v>
      </c>
      <c r="AO63" s="196" t="e">
        <f t="shared" ref="AO63:AY63" si="116">STDEV(AO14:AO17)</f>
        <v>#VALUE!</v>
      </c>
      <c r="AP63" s="196" t="e">
        <f t="shared" si="116"/>
        <v>#VALUE!</v>
      </c>
      <c r="AQ63" s="196" t="e">
        <f t="shared" si="116"/>
        <v>#VALUE!</v>
      </c>
      <c r="AR63" s="196" t="e">
        <f t="shared" si="116"/>
        <v>#VALUE!</v>
      </c>
      <c r="AS63" s="196" t="e">
        <f t="shared" si="116"/>
        <v>#VALUE!</v>
      </c>
      <c r="AT63" s="196" t="e">
        <f t="shared" si="116"/>
        <v>#VALUE!</v>
      </c>
      <c r="AU63" s="196" t="e">
        <f t="shared" si="116"/>
        <v>#VALUE!</v>
      </c>
      <c r="AV63" s="196" t="e">
        <f t="shared" si="116"/>
        <v>#VALUE!</v>
      </c>
      <c r="AW63" s="196" t="e">
        <f t="shared" si="116"/>
        <v>#VALUE!</v>
      </c>
      <c r="AX63" s="196" t="e">
        <f t="shared" si="116"/>
        <v>#VALUE!</v>
      </c>
      <c r="AY63" s="196" t="e">
        <f t="shared" si="116"/>
        <v>#VALUE!</v>
      </c>
      <c r="AZ63" s="65"/>
      <c r="BA63" s="65"/>
      <c r="BB63" s="65"/>
      <c r="BC63" s="65"/>
      <c r="BD63" s="65"/>
      <c r="BE63" s="65"/>
      <c r="BF63" s="65" t="s">
        <v>62</v>
      </c>
      <c r="BG63" s="196" t="e">
        <f>STDEV(BG14:BG17)</f>
        <v>#VALUE!</v>
      </c>
      <c r="BH63" s="196" t="e">
        <f t="shared" ref="BH63:BR63" si="117">STDEV(BH14:BH17)</f>
        <v>#VALUE!</v>
      </c>
      <c r="BI63" s="196" t="e">
        <f t="shared" si="117"/>
        <v>#VALUE!</v>
      </c>
      <c r="BJ63" s="196" t="e">
        <f t="shared" si="117"/>
        <v>#VALUE!</v>
      </c>
      <c r="BK63" s="196" t="e">
        <f t="shared" si="117"/>
        <v>#VALUE!</v>
      </c>
      <c r="BL63" s="196" t="e">
        <f t="shared" si="117"/>
        <v>#VALUE!</v>
      </c>
      <c r="BM63" s="196" t="e">
        <f t="shared" si="117"/>
        <v>#VALUE!</v>
      </c>
      <c r="BN63" s="196" t="e">
        <f t="shared" si="117"/>
        <v>#VALUE!</v>
      </c>
      <c r="BO63" s="196" t="e">
        <f t="shared" si="117"/>
        <v>#VALUE!</v>
      </c>
      <c r="BP63" s="196" t="e">
        <f t="shared" si="117"/>
        <v>#VALUE!</v>
      </c>
      <c r="BQ63" s="196" t="e">
        <f t="shared" si="117"/>
        <v>#VALUE!</v>
      </c>
      <c r="BR63" s="196" t="e">
        <f t="shared" si="117"/>
        <v>#VALUE!</v>
      </c>
      <c r="BS63" s="65"/>
      <c r="BT63" s="65"/>
      <c r="BU63" s="65"/>
      <c r="BV63" s="65"/>
      <c r="BW63" s="65"/>
      <c r="BX63" s="65"/>
      <c r="BY63" s="65" t="s">
        <v>62</v>
      </c>
      <c r="BZ63" s="196" t="e">
        <f>STDEV(BZ14:BZ17)</f>
        <v>#VALUE!</v>
      </c>
      <c r="CA63" s="196" t="e">
        <f t="shared" ref="CA63:CK63" si="118">STDEV(CA14:CA17)</f>
        <v>#VALUE!</v>
      </c>
      <c r="CB63" s="196" t="e">
        <f t="shared" si="118"/>
        <v>#VALUE!</v>
      </c>
      <c r="CC63" s="196" t="e">
        <f t="shared" si="118"/>
        <v>#VALUE!</v>
      </c>
      <c r="CD63" s="196" t="e">
        <f t="shared" si="118"/>
        <v>#VALUE!</v>
      </c>
      <c r="CE63" s="196" t="e">
        <f t="shared" si="118"/>
        <v>#VALUE!</v>
      </c>
      <c r="CF63" s="196" t="e">
        <f t="shared" si="118"/>
        <v>#VALUE!</v>
      </c>
      <c r="CG63" s="196" t="e">
        <f t="shared" si="118"/>
        <v>#VALUE!</v>
      </c>
      <c r="CH63" s="196" t="e">
        <f t="shared" si="118"/>
        <v>#VALUE!</v>
      </c>
      <c r="CI63" s="196" t="e">
        <f t="shared" si="118"/>
        <v>#VALUE!</v>
      </c>
      <c r="CJ63" s="196" t="e">
        <f t="shared" si="118"/>
        <v>#VALUE!</v>
      </c>
      <c r="CK63" s="196" t="e">
        <f t="shared" si="118"/>
        <v>#VALUE!</v>
      </c>
      <c r="CL63" s="65"/>
      <c r="CM63" s="65"/>
      <c r="CN63" s="65"/>
      <c r="CO63" s="65"/>
      <c r="CP63" s="65"/>
      <c r="CQ63" s="65"/>
      <c r="CR63" s="65" t="s">
        <v>62</v>
      </c>
      <c r="CS63" s="196" t="e">
        <f>STDEV(CS14:CS17)</f>
        <v>#VALUE!</v>
      </c>
      <c r="CT63" s="196" t="e">
        <f t="shared" ref="CT63:DD63" si="119">STDEV(CT14:CT17)</f>
        <v>#VALUE!</v>
      </c>
      <c r="CU63" s="196" t="e">
        <f t="shared" si="119"/>
        <v>#VALUE!</v>
      </c>
      <c r="CV63" s="196" t="e">
        <f t="shared" si="119"/>
        <v>#VALUE!</v>
      </c>
      <c r="CW63" s="196" t="e">
        <f t="shared" si="119"/>
        <v>#VALUE!</v>
      </c>
      <c r="CX63" s="196" t="e">
        <f t="shared" si="119"/>
        <v>#VALUE!</v>
      </c>
      <c r="CY63" s="196" t="e">
        <f t="shared" si="119"/>
        <v>#VALUE!</v>
      </c>
      <c r="CZ63" s="196" t="e">
        <f t="shared" si="119"/>
        <v>#VALUE!</v>
      </c>
      <c r="DA63" s="196" t="e">
        <f t="shared" si="119"/>
        <v>#VALUE!</v>
      </c>
      <c r="DB63" s="196" t="e">
        <f t="shared" si="119"/>
        <v>#VALUE!</v>
      </c>
      <c r="DC63" s="196" t="e">
        <f t="shared" si="119"/>
        <v>#VALUE!</v>
      </c>
      <c r="DD63" s="196" t="e">
        <f t="shared" si="119"/>
        <v>#VALUE!</v>
      </c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</row>
    <row r="64" spans="1:126">
      <c r="A64" s="65"/>
      <c r="B64" s="196"/>
      <c r="C64" s="196"/>
      <c r="D64" s="196"/>
      <c r="E64" s="196"/>
      <c r="F64" s="196"/>
      <c r="G64" s="196"/>
      <c r="H64" s="196"/>
      <c r="I64" s="196"/>
      <c r="J64" s="196"/>
      <c r="K64" s="196"/>
      <c r="L64" s="196"/>
      <c r="M64" s="196"/>
      <c r="N64" s="65"/>
      <c r="O64" s="65"/>
      <c r="P64" s="65"/>
      <c r="Q64" s="65"/>
      <c r="R64" s="65"/>
      <c r="S64" s="65"/>
      <c r="T64" s="65"/>
      <c r="U64" s="196"/>
      <c r="V64" s="196"/>
      <c r="W64" s="196"/>
      <c r="X64" s="196"/>
      <c r="Y64" s="196"/>
      <c r="Z64" s="196"/>
      <c r="AA64" s="196"/>
      <c r="AB64" s="196"/>
      <c r="AC64" s="196"/>
      <c r="AD64" s="196"/>
      <c r="AE64" s="196"/>
      <c r="AF64" s="196"/>
      <c r="AG64" s="65"/>
      <c r="AH64" s="65"/>
      <c r="AI64" s="65"/>
      <c r="AJ64" s="65"/>
      <c r="AK64" s="65"/>
      <c r="AL64" s="65"/>
      <c r="AM64" s="65"/>
      <c r="AN64" s="196"/>
      <c r="AO64" s="196"/>
      <c r="AP64" s="196"/>
      <c r="AQ64" s="196"/>
      <c r="AR64" s="196"/>
      <c r="AS64" s="196"/>
      <c r="AT64" s="196"/>
      <c r="AU64" s="196"/>
      <c r="AV64" s="196"/>
      <c r="AW64" s="196"/>
      <c r="AX64" s="196"/>
      <c r="AY64" s="196"/>
      <c r="AZ64" s="65"/>
      <c r="BA64" s="65"/>
      <c r="BB64" s="65"/>
      <c r="BC64" s="65"/>
      <c r="BD64" s="65"/>
      <c r="BE64" s="65"/>
      <c r="BF64" s="65"/>
      <c r="BG64" s="196"/>
      <c r="BH64" s="196"/>
      <c r="BI64" s="196"/>
      <c r="BJ64" s="196"/>
      <c r="BK64" s="196"/>
      <c r="BL64" s="196"/>
      <c r="BM64" s="196"/>
      <c r="BN64" s="196"/>
      <c r="BO64" s="196"/>
      <c r="BP64" s="196"/>
      <c r="BQ64" s="196"/>
      <c r="BR64" s="196"/>
      <c r="BS64" s="65"/>
      <c r="BT64" s="65"/>
      <c r="BU64" s="65"/>
      <c r="BV64" s="65"/>
      <c r="BW64" s="65"/>
      <c r="BX64" s="65"/>
      <c r="BY64" s="65"/>
      <c r="BZ64" s="196"/>
      <c r="CA64" s="196"/>
      <c r="CB64" s="196"/>
      <c r="CC64" s="196"/>
      <c r="CD64" s="196"/>
      <c r="CE64" s="196"/>
      <c r="CF64" s="196"/>
      <c r="CG64" s="196"/>
      <c r="CH64" s="196"/>
      <c r="CI64" s="196"/>
      <c r="CJ64" s="196"/>
      <c r="CK64" s="196"/>
      <c r="CL64" s="65"/>
      <c r="CM64" s="65"/>
      <c r="CN64" s="65"/>
      <c r="CO64" s="65"/>
      <c r="CP64" s="65"/>
      <c r="CQ64" s="65"/>
      <c r="CR64" s="65"/>
      <c r="CS64" s="196"/>
      <c r="CT64" s="196"/>
      <c r="CU64" s="196"/>
      <c r="CV64" s="196"/>
      <c r="CW64" s="196"/>
      <c r="CX64" s="196"/>
      <c r="CY64" s="196"/>
      <c r="CZ64" s="196"/>
      <c r="DA64" s="196"/>
      <c r="DB64" s="196"/>
      <c r="DC64" s="196"/>
      <c r="DD64" s="196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</row>
    <row r="65" spans="1:126">
      <c r="A65" s="65"/>
      <c r="B65" s="196"/>
      <c r="C65" s="196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65"/>
      <c r="O65" s="65"/>
      <c r="P65" s="65"/>
      <c r="Q65" s="65"/>
      <c r="R65" s="65"/>
      <c r="S65" s="65"/>
      <c r="T65" s="65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65"/>
      <c r="AH65" s="65"/>
      <c r="AI65" s="65"/>
      <c r="AJ65" s="65"/>
      <c r="AK65" s="65"/>
      <c r="AL65" s="65"/>
      <c r="AM65" s="65"/>
      <c r="AN65" s="196"/>
      <c r="AO65" s="196"/>
      <c r="AP65" s="196"/>
      <c r="AQ65" s="196"/>
      <c r="AR65" s="196"/>
      <c r="AS65" s="196"/>
      <c r="AT65" s="196"/>
      <c r="AU65" s="196"/>
      <c r="AV65" s="196"/>
      <c r="AW65" s="196"/>
      <c r="AX65" s="196"/>
      <c r="AY65" s="196"/>
      <c r="AZ65" s="65"/>
      <c r="BA65" s="65"/>
      <c r="BB65" s="65"/>
      <c r="BC65" s="65"/>
      <c r="BD65" s="65"/>
      <c r="BE65" s="65"/>
      <c r="BF65" s="65"/>
      <c r="BG65" s="196"/>
      <c r="BH65" s="196"/>
      <c r="BI65" s="196"/>
      <c r="BJ65" s="196"/>
      <c r="BK65" s="196"/>
      <c r="BL65" s="196"/>
      <c r="BM65" s="196"/>
      <c r="BN65" s="196"/>
      <c r="BO65" s="196"/>
      <c r="BP65" s="196"/>
      <c r="BQ65" s="196"/>
      <c r="BR65" s="196"/>
      <c r="BS65" s="65"/>
      <c r="BT65" s="65"/>
      <c r="BU65" s="65"/>
      <c r="BV65" s="65"/>
      <c r="BW65" s="65"/>
      <c r="BX65" s="65"/>
      <c r="BY65" s="65"/>
      <c r="BZ65" s="196"/>
      <c r="CA65" s="196"/>
      <c r="CB65" s="196"/>
      <c r="CC65" s="196"/>
      <c r="CD65" s="196"/>
      <c r="CE65" s="196"/>
      <c r="CF65" s="196"/>
      <c r="CG65" s="196"/>
      <c r="CH65" s="196"/>
      <c r="CI65" s="196"/>
      <c r="CJ65" s="196"/>
      <c r="CK65" s="196"/>
      <c r="CL65" s="65"/>
      <c r="CM65" s="65"/>
      <c r="CN65" s="65"/>
      <c r="CO65" s="65"/>
      <c r="CP65" s="65"/>
      <c r="CQ65" s="65"/>
      <c r="CR65" s="65"/>
      <c r="CS65" s="196"/>
      <c r="CT65" s="196"/>
      <c r="CU65" s="196"/>
      <c r="CV65" s="196"/>
      <c r="CW65" s="196"/>
      <c r="CX65" s="196"/>
      <c r="CY65" s="196"/>
      <c r="CZ65" s="196"/>
      <c r="DA65" s="196"/>
      <c r="DB65" s="196"/>
      <c r="DC65" s="196"/>
      <c r="DD65" s="196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</row>
    <row r="66" spans="1:126">
      <c r="A66" s="65"/>
      <c r="B66" s="196" t="e">
        <f>AVERAGE(B18:B21)</f>
        <v>#VALUE!</v>
      </c>
      <c r="C66" s="196" t="e">
        <f t="shared" ref="C66:M66" si="120">AVERAGE(C18:C21)</f>
        <v>#VALUE!</v>
      </c>
      <c r="D66" s="196" t="e">
        <f>AVERAGE(D18:D21)</f>
        <v>#VALUE!</v>
      </c>
      <c r="E66" s="196" t="e">
        <f t="shared" si="120"/>
        <v>#VALUE!</v>
      </c>
      <c r="F66" s="196" t="e">
        <f t="shared" si="120"/>
        <v>#VALUE!</v>
      </c>
      <c r="G66" s="196" t="e">
        <f t="shared" si="120"/>
        <v>#VALUE!</v>
      </c>
      <c r="H66" s="196" t="e">
        <f t="shared" si="120"/>
        <v>#VALUE!</v>
      </c>
      <c r="I66" s="196" t="e">
        <f t="shared" si="120"/>
        <v>#VALUE!</v>
      </c>
      <c r="J66" s="196" t="e">
        <f t="shared" si="120"/>
        <v>#VALUE!</v>
      </c>
      <c r="K66" s="196" t="e">
        <f t="shared" si="120"/>
        <v>#VALUE!</v>
      </c>
      <c r="L66" s="196" t="e">
        <f t="shared" si="120"/>
        <v>#VALUE!</v>
      </c>
      <c r="M66" s="196" t="e">
        <f t="shared" si="120"/>
        <v>#VALUE!</v>
      </c>
      <c r="N66" s="65"/>
      <c r="O66" s="65"/>
      <c r="P66" s="65"/>
      <c r="Q66" s="65"/>
      <c r="R66" s="65"/>
      <c r="S66" s="65"/>
      <c r="T66" s="65"/>
      <c r="U66" s="196" t="e">
        <f>AVERAGE(U18:U21)</f>
        <v>#VALUE!</v>
      </c>
      <c r="V66" s="196" t="e">
        <f t="shared" ref="V66:AF66" si="121">AVERAGE(V18:V21)</f>
        <v>#VALUE!</v>
      </c>
      <c r="W66" s="196" t="e">
        <f t="shared" si="121"/>
        <v>#VALUE!</v>
      </c>
      <c r="X66" s="196" t="e">
        <f t="shared" si="121"/>
        <v>#VALUE!</v>
      </c>
      <c r="Y66" s="196" t="e">
        <f t="shared" si="121"/>
        <v>#VALUE!</v>
      </c>
      <c r="Z66" s="196" t="e">
        <f t="shared" si="121"/>
        <v>#VALUE!</v>
      </c>
      <c r="AA66" s="196" t="e">
        <f t="shared" si="121"/>
        <v>#VALUE!</v>
      </c>
      <c r="AB66" s="196" t="e">
        <f t="shared" si="121"/>
        <v>#VALUE!</v>
      </c>
      <c r="AC66" s="196" t="e">
        <f t="shared" si="121"/>
        <v>#VALUE!</v>
      </c>
      <c r="AD66" s="196" t="e">
        <f t="shared" si="121"/>
        <v>#VALUE!</v>
      </c>
      <c r="AE66" s="196" t="e">
        <f t="shared" si="121"/>
        <v>#VALUE!</v>
      </c>
      <c r="AF66" s="196" t="e">
        <f t="shared" si="121"/>
        <v>#VALUE!</v>
      </c>
      <c r="AG66" s="65"/>
      <c r="AH66" s="65"/>
      <c r="AI66" s="65"/>
      <c r="AJ66" s="65"/>
      <c r="AK66" s="65"/>
      <c r="AL66" s="65"/>
      <c r="AM66" s="65"/>
      <c r="AN66" s="196" t="e">
        <f>AVERAGE(AN18:AN21)</f>
        <v>#VALUE!</v>
      </c>
      <c r="AO66" s="196" t="e">
        <f t="shared" ref="AO66:AY66" si="122">AVERAGE(AO18:AO21)</f>
        <v>#VALUE!</v>
      </c>
      <c r="AP66" s="196" t="e">
        <f t="shared" si="122"/>
        <v>#VALUE!</v>
      </c>
      <c r="AQ66" s="196" t="e">
        <f t="shared" si="122"/>
        <v>#VALUE!</v>
      </c>
      <c r="AR66" s="196" t="e">
        <f t="shared" si="122"/>
        <v>#VALUE!</v>
      </c>
      <c r="AS66" s="196" t="e">
        <f t="shared" si="122"/>
        <v>#VALUE!</v>
      </c>
      <c r="AT66" s="196" t="e">
        <f t="shared" si="122"/>
        <v>#VALUE!</v>
      </c>
      <c r="AU66" s="196" t="e">
        <f t="shared" si="122"/>
        <v>#VALUE!</v>
      </c>
      <c r="AV66" s="196" t="e">
        <f t="shared" si="122"/>
        <v>#VALUE!</v>
      </c>
      <c r="AW66" s="196" t="e">
        <f t="shared" si="122"/>
        <v>#VALUE!</v>
      </c>
      <c r="AX66" s="196" t="e">
        <f t="shared" si="122"/>
        <v>#VALUE!</v>
      </c>
      <c r="AY66" s="196" t="e">
        <f t="shared" si="122"/>
        <v>#VALUE!</v>
      </c>
      <c r="AZ66" s="65"/>
      <c r="BA66" s="65"/>
      <c r="BB66" s="65"/>
      <c r="BC66" s="65"/>
      <c r="BD66" s="65"/>
      <c r="BE66" s="65"/>
      <c r="BF66" s="65"/>
      <c r="BG66" s="196" t="e">
        <f>AVERAGE(BG18:BG21)</f>
        <v>#VALUE!</v>
      </c>
      <c r="BH66" s="196" t="e">
        <f t="shared" ref="BH66:BR66" si="123">AVERAGE(BH18:BH21)</f>
        <v>#VALUE!</v>
      </c>
      <c r="BI66" s="196" t="e">
        <f t="shared" si="123"/>
        <v>#VALUE!</v>
      </c>
      <c r="BJ66" s="196" t="e">
        <f t="shared" si="123"/>
        <v>#VALUE!</v>
      </c>
      <c r="BK66" s="196" t="e">
        <f t="shared" si="123"/>
        <v>#VALUE!</v>
      </c>
      <c r="BL66" s="196" t="e">
        <f t="shared" si="123"/>
        <v>#VALUE!</v>
      </c>
      <c r="BM66" s="196" t="e">
        <f t="shared" si="123"/>
        <v>#VALUE!</v>
      </c>
      <c r="BN66" s="196" t="e">
        <f t="shared" si="123"/>
        <v>#VALUE!</v>
      </c>
      <c r="BO66" s="196" t="e">
        <f t="shared" si="123"/>
        <v>#VALUE!</v>
      </c>
      <c r="BP66" s="196" t="e">
        <f t="shared" si="123"/>
        <v>#VALUE!</v>
      </c>
      <c r="BQ66" s="196" t="e">
        <f t="shared" si="123"/>
        <v>#VALUE!</v>
      </c>
      <c r="BR66" s="196" t="e">
        <f t="shared" si="123"/>
        <v>#VALUE!</v>
      </c>
      <c r="BS66" s="65"/>
      <c r="BT66" s="65"/>
      <c r="BU66" s="65"/>
      <c r="BV66" s="65"/>
      <c r="BW66" s="65"/>
      <c r="BX66" s="65"/>
      <c r="BY66" s="65"/>
      <c r="BZ66" s="196" t="e">
        <f>AVERAGE(BZ18:BZ21)</f>
        <v>#VALUE!</v>
      </c>
      <c r="CA66" s="196" t="e">
        <f t="shared" ref="CA66:CK66" si="124">AVERAGE(CA18:CA21)</f>
        <v>#VALUE!</v>
      </c>
      <c r="CB66" s="196" t="e">
        <f t="shared" si="124"/>
        <v>#VALUE!</v>
      </c>
      <c r="CC66" s="196" t="e">
        <f t="shared" si="124"/>
        <v>#VALUE!</v>
      </c>
      <c r="CD66" s="196" t="e">
        <f t="shared" si="124"/>
        <v>#VALUE!</v>
      </c>
      <c r="CE66" s="196" t="e">
        <f t="shared" si="124"/>
        <v>#VALUE!</v>
      </c>
      <c r="CF66" s="196" t="e">
        <f t="shared" si="124"/>
        <v>#VALUE!</v>
      </c>
      <c r="CG66" s="196" t="e">
        <f t="shared" si="124"/>
        <v>#VALUE!</v>
      </c>
      <c r="CH66" s="196" t="e">
        <f t="shared" si="124"/>
        <v>#VALUE!</v>
      </c>
      <c r="CI66" s="196" t="e">
        <f t="shared" si="124"/>
        <v>#VALUE!</v>
      </c>
      <c r="CJ66" s="196" t="e">
        <f t="shared" si="124"/>
        <v>#VALUE!</v>
      </c>
      <c r="CK66" s="196" t="e">
        <f t="shared" si="124"/>
        <v>#VALUE!</v>
      </c>
      <c r="CL66" s="65"/>
      <c r="CM66" s="65"/>
      <c r="CN66" s="65"/>
      <c r="CO66" s="65"/>
      <c r="CP66" s="65"/>
      <c r="CQ66" s="65"/>
      <c r="CR66" s="65"/>
      <c r="CS66" s="196" t="e">
        <f>AVERAGE(CS18:CS21)</f>
        <v>#VALUE!</v>
      </c>
      <c r="CT66" s="196" t="e">
        <f t="shared" ref="CT66:DD66" si="125">AVERAGE(CT18:CT21)</f>
        <v>#VALUE!</v>
      </c>
      <c r="CU66" s="196" t="e">
        <f t="shared" si="125"/>
        <v>#VALUE!</v>
      </c>
      <c r="CV66" s="196" t="e">
        <f t="shared" si="125"/>
        <v>#VALUE!</v>
      </c>
      <c r="CW66" s="196" t="e">
        <f t="shared" si="125"/>
        <v>#VALUE!</v>
      </c>
      <c r="CX66" s="196" t="e">
        <f t="shared" si="125"/>
        <v>#VALUE!</v>
      </c>
      <c r="CY66" s="196" t="e">
        <f t="shared" si="125"/>
        <v>#VALUE!</v>
      </c>
      <c r="CZ66" s="196" t="e">
        <f t="shared" si="125"/>
        <v>#VALUE!</v>
      </c>
      <c r="DA66" s="196" t="e">
        <f t="shared" si="125"/>
        <v>#VALUE!</v>
      </c>
      <c r="DB66" s="196" t="e">
        <f t="shared" si="125"/>
        <v>#VALUE!</v>
      </c>
      <c r="DC66" s="196" t="e">
        <f t="shared" si="125"/>
        <v>#VALUE!</v>
      </c>
      <c r="DD66" s="196" t="e">
        <f t="shared" si="125"/>
        <v>#VALUE!</v>
      </c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</row>
    <row r="67" spans="1:126">
      <c r="A67" s="65"/>
      <c r="B67" s="196" t="e">
        <f>STDEV(B18:B21)</f>
        <v>#VALUE!</v>
      </c>
      <c r="C67" s="196" t="e">
        <f t="shared" ref="C67:M67" si="126">STDEV(C18:C21)</f>
        <v>#VALUE!</v>
      </c>
      <c r="D67" s="196" t="e">
        <f t="shared" si="126"/>
        <v>#VALUE!</v>
      </c>
      <c r="E67" s="196" t="e">
        <f t="shared" si="126"/>
        <v>#VALUE!</v>
      </c>
      <c r="F67" s="196" t="e">
        <f t="shared" si="126"/>
        <v>#VALUE!</v>
      </c>
      <c r="G67" s="196" t="e">
        <f t="shared" si="126"/>
        <v>#VALUE!</v>
      </c>
      <c r="H67" s="196" t="e">
        <f t="shared" si="126"/>
        <v>#VALUE!</v>
      </c>
      <c r="I67" s="196" t="e">
        <f t="shared" si="126"/>
        <v>#VALUE!</v>
      </c>
      <c r="J67" s="196" t="e">
        <f t="shared" si="126"/>
        <v>#VALUE!</v>
      </c>
      <c r="K67" s="196" t="e">
        <f t="shared" si="126"/>
        <v>#VALUE!</v>
      </c>
      <c r="L67" s="196" t="e">
        <f t="shared" si="126"/>
        <v>#VALUE!</v>
      </c>
      <c r="M67" s="196" t="e">
        <f t="shared" si="126"/>
        <v>#VALUE!</v>
      </c>
      <c r="N67" s="65"/>
      <c r="O67" s="65"/>
      <c r="P67" s="65"/>
      <c r="Q67" s="65"/>
      <c r="R67" s="65"/>
      <c r="S67" s="65"/>
      <c r="T67" s="65"/>
      <c r="U67" s="196" t="e">
        <f>STDEV(U18:U21)</f>
        <v>#VALUE!</v>
      </c>
      <c r="V67" s="196" t="e">
        <f t="shared" ref="V67:AF67" si="127">STDEV(V18:V21)</f>
        <v>#VALUE!</v>
      </c>
      <c r="W67" s="196" t="e">
        <f t="shared" si="127"/>
        <v>#VALUE!</v>
      </c>
      <c r="X67" s="196" t="e">
        <f t="shared" si="127"/>
        <v>#VALUE!</v>
      </c>
      <c r="Y67" s="196" t="e">
        <f t="shared" si="127"/>
        <v>#VALUE!</v>
      </c>
      <c r="Z67" s="196" t="e">
        <f t="shared" si="127"/>
        <v>#VALUE!</v>
      </c>
      <c r="AA67" s="196" t="e">
        <f t="shared" si="127"/>
        <v>#VALUE!</v>
      </c>
      <c r="AB67" s="196" t="e">
        <f t="shared" si="127"/>
        <v>#VALUE!</v>
      </c>
      <c r="AC67" s="196" t="e">
        <f t="shared" si="127"/>
        <v>#VALUE!</v>
      </c>
      <c r="AD67" s="196" t="e">
        <f t="shared" si="127"/>
        <v>#VALUE!</v>
      </c>
      <c r="AE67" s="196" t="e">
        <f t="shared" si="127"/>
        <v>#VALUE!</v>
      </c>
      <c r="AF67" s="196" t="e">
        <f t="shared" si="127"/>
        <v>#VALUE!</v>
      </c>
      <c r="AG67" s="65"/>
      <c r="AH67" s="65"/>
      <c r="AI67" s="65"/>
      <c r="AJ67" s="65"/>
      <c r="AK67" s="65"/>
      <c r="AL67" s="65"/>
      <c r="AM67" s="65"/>
      <c r="AN67" s="196" t="e">
        <f>STDEV(AN18:AN21)</f>
        <v>#VALUE!</v>
      </c>
      <c r="AO67" s="196" t="e">
        <f t="shared" ref="AO67:AY67" si="128">STDEV(AO18:AO21)</f>
        <v>#VALUE!</v>
      </c>
      <c r="AP67" s="196" t="e">
        <f t="shared" si="128"/>
        <v>#VALUE!</v>
      </c>
      <c r="AQ67" s="196" t="e">
        <f t="shared" si="128"/>
        <v>#VALUE!</v>
      </c>
      <c r="AR67" s="196" t="e">
        <f t="shared" si="128"/>
        <v>#VALUE!</v>
      </c>
      <c r="AS67" s="196" t="e">
        <f t="shared" si="128"/>
        <v>#VALUE!</v>
      </c>
      <c r="AT67" s="196" t="e">
        <f t="shared" si="128"/>
        <v>#VALUE!</v>
      </c>
      <c r="AU67" s="196" t="e">
        <f t="shared" si="128"/>
        <v>#VALUE!</v>
      </c>
      <c r="AV67" s="196" t="e">
        <f t="shared" si="128"/>
        <v>#VALUE!</v>
      </c>
      <c r="AW67" s="196" t="e">
        <f t="shared" si="128"/>
        <v>#VALUE!</v>
      </c>
      <c r="AX67" s="196" t="e">
        <f t="shared" si="128"/>
        <v>#VALUE!</v>
      </c>
      <c r="AY67" s="196" t="e">
        <f t="shared" si="128"/>
        <v>#VALUE!</v>
      </c>
      <c r="AZ67" s="65"/>
      <c r="BA67" s="65"/>
      <c r="BB67" s="65"/>
      <c r="BC67" s="65"/>
      <c r="BD67" s="65"/>
      <c r="BE67" s="65"/>
      <c r="BF67" s="65"/>
      <c r="BG67" s="196" t="e">
        <f>STDEV(BG18:BG21)</f>
        <v>#VALUE!</v>
      </c>
      <c r="BH67" s="196" t="e">
        <f t="shared" ref="BH67:BR67" si="129">STDEV(BH18:BH21)</f>
        <v>#VALUE!</v>
      </c>
      <c r="BI67" s="196" t="e">
        <f t="shared" si="129"/>
        <v>#VALUE!</v>
      </c>
      <c r="BJ67" s="196" t="e">
        <f t="shared" si="129"/>
        <v>#VALUE!</v>
      </c>
      <c r="BK67" s="196" t="e">
        <f t="shared" si="129"/>
        <v>#VALUE!</v>
      </c>
      <c r="BL67" s="196" t="e">
        <f t="shared" si="129"/>
        <v>#VALUE!</v>
      </c>
      <c r="BM67" s="196" t="e">
        <f t="shared" si="129"/>
        <v>#VALUE!</v>
      </c>
      <c r="BN67" s="196" t="e">
        <f t="shared" si="129"/>
        <v>#VALUE!</v>
      </c>
      <c r="BO67" s="196" t="e">
        <f t="shared" si="129"/>
        <v>#VALUE!</v>
      </c>
      <c r="BP67" s="196" t="e">
        <f t="shared" si="129"/>
        <v>#VALUE!</v>
      </c>
      <c r="BQ67" s="196" t="e">
        <f t="shared" si="129"/>
        <v>#VALUE!</v>
      </c>
      <c r="BR67" s="196" t="e">
        <f t="shared" si="129"/>
        <v>#VALUE!</v>
      </c>
      <c r="BS67" s="65"/>
      <c r="BT67" s="65"/>
      <c r="BU67" s="65"/>
      <c r="BV67" s="65"/>
      <c r="BW67" s="65"/>
      <c r="BX67" s="65"/>
      <c r="BY67" s="65"/>
      <c r="BZ67" s="196" t="e">
        <f>STDEV(BZ18:BZ21)</f>
        <v>#VALUE!</v>
      </c>
      <c r="CA67" s="196" t="e">
        <f t="shared" ref="CA67:CK67" si="130">STDEV(CA18:CA21)</f>
        <v>#VALUE!</v>
      </c>
      <c r="CB67" s="196" t="e">
        <f t="shared" si="130"/>
        <v>#VALUE!</v>
      </c>
      <c r="CC67" s="196" t="e">
        <f t="shared" si="130"/>
        <v>#VALUE!</v>
      </c>
      <c r="CD67" s="196" t="e">
        <f t="shared" si="130"/>
        <v>#VALUE!</v>
      </c>
      <c r="CE67" s="196" t="e">
        <f t="shared" si="130"/>
        <v>#VALUE!</v>
      </c>
      <c r="CF67" s="196" t="e">
        <f t="shared" si="130"/>
        <v>#VALUE!</v>
      </c>
      <c r="CG67" s="196" t="e">
        <f t="shared" si="130"/>
        <v>#VALUE!</v>
      </c>
      <c r="CH67" s="196" t="e">
        <f t="shared" si="130"/>
        <v>#VALUE!</v>
      </c>
      <c r="CI67" s="196" t="e">
        <f t="shared" si="130"/>
        <v>#VALUE!</v>
      </c>
      <c r="CJ67" s="196" t="e">
        <f t="shared" si="130"/>
        <v>#VALUE!</v>
      </c>
      <c r="CK67" s="196" t="e">
        <f t="shared" si="130"/>
        <v>#VALUE!</v>
      </c>
      <c r="CL67" s="65"/>
      <c r="CM67" s="65"/>
      <c r="CN67" s="65"/>
      <c r="CO67" s="65"/>
      <c r="CP67" s="65"/>
      <c r="CQ67" s="65"/>
      <c r="CR67" s="65"/>
      <c r="CS67" s="196" t="e">
        <f>STDEV(CS18:CS21)</f>
        <v>#VALUE!</v>
      </c>
      <c r="CT67" s="196" t="e">
        <f t="shared" ref="CT67:DD67" si="131">STDEV(CT18:CT21)</f>
        <v>#VALUE!</v>
      </c>
      <c r="CU67" s="196" t="e">
        <f t="shared" si="131"/>
        <v>#VALUE!</v>
      </c>
      <c r="CV67" s="196" t="e">
        <f t="shared" si="131"/>
        <v>#VALUE!</v>
      </c>
      <c r="CW67" s="196" t="e">
        <f t="shared" si="131"/>
        <v>#VALUE!</v>
      </c>
      <c r="CX67" s="196" t="e">
        <f t="shared" si="131"/>
        <v>#VALUE!</v>
      </c>
      <c r="CY67" s="196" t="e">
        <f t="shared" si="131"/>
        <v>#VALUE!</v>
      </c>
      <c r="CZ67" s="196" t="e">
        <f t="shared" si="131"/>
        <v>#VALUE!</v>
      </c>
      <c r="DA67" s="196" t="e">
        <f t="shared" si="131"/>
        <v>#VALUE!</v>
      </c>
      <c r="DB67" s="196" t="e">
        <f t="shared" si="131"/>
        <v>#VALUE!</v>
      </c>
      <c r="DC67" s="196" t="e">
        <f t="shared" si="131"/>
        <v>#VALUE!</v>
      </c>
      <c r="DD67" s="196" t="e">
        <f t="shared" si="131"/>
        <v>#VALUE!</v>
      </c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</row>
    <row r="68" spans="1:126">
      <c r="A68" s="65"/>
      <c r="B68" s="196"/>
      <c r="C68" s="196"/>
      <c r="D68" s="196"/>
      <c r="E68" s="196"/>
      <c r="F68" s="196"/>
      <c r="G68" s="196"/>
      <c r="H68" s="196"/>
      <c r="I68" s="196"/>
      <c r="J68" s="196"/>
      <c r="K68" s="196"/>
      <c r="L68" s="196"/>
      <c r="M68" s="196"/>
      <c r="N68" s="65"/>
      <c r="O68" s="65"/>
      <c r="P68" s="65"/>
      <c r="Q68" s="65"/>
      <c r="R68" s="65"/>
      <c r="S68" s="65"/>
      <c r="T68" s="65"/>
      <c r="U68" s="196"/>
      <c r="V68" s="196"/>
      <c r="W68" s="196"/>
      <c r="X68" s="196"/>
      <c r="Y68" s="196"/>
      <c r="Z68" s="196"/>
      <c r="AA68" s="196"/>
      <c r="AB68" s="196"/>
      <c r="AC68" s="196"/>
      <c r="AD68" s="196"/>
      <c r="AE68" s="196"/>
      <c r="AF68" s="196"/>
      <c r="AG68" s="65"/>
      <c r="AH68" s="65"/>
      <c r="AI68" s="65"/>
      <c r="AJ68" s="65"/>
      <c r="AK68" s="65"/>
      <c r="AL68" s="65"/>
      <c r="AM68" s="65"/>
      <c r="AN68" s="196"/>
      <c r="AO68" s="196"/>
      <c r="AP68" s="196"/>
      <c r="AQ68" s="196"/>
      <c r="AR68" s="196"/>
      <c r="AS68" s="196"/>
      <c r="AT68" s="196"/>
      <c r="AU68" s="196"/>
      <c r="AV68" s="196"/>
      <c r="AW68" s="196"/>
      <c r="AX68" s="196"/>
      <c r="AY68" s="196"/>
      <c r="AZ68" s="65"/>
      <c r="BA68" s="65"/>
      <c r="BB68" s="65"/>
      <c r="BC68" s="65"/>
      <c r="BD68" s="65"/>
      <c r="BE68" s="65"/>
      <c r="BF68" s="65"/>
      <c r="BG68" s="196"/>
      <c r="BH68" s="196"/>
      <c r="BI68" s="196"/>
      <c r="BJ68" s="196"/>
      <c r="BK68" s="196"/>
      <c r="BL68" s="196"/>
      <c r="BM68" s="196"/>
      <c r="BN68" s="196"/>
      <c r="BO68" s="196"/>
      <c r="BP68" s="196"/>
      <c r="BQ68" s="196"/>
      <c r="BR68" s="196"/>
      <c r="BS68" s="65"/>
      <c r="BT68" s="65"/>
      <c r="BU68" s="65"/>
      <c r="BV68" s="65"/>
      <c r="BW68" s="65"/>
      <c r="BX68" s="65"/>
      <c r="BY68" s="65"/>
      <c r="BZ68" s="196"/>
      <c r="CA68" s="196"/>
      <c r="CB68" s="196"/>
      <c r="CC68" s="196"/>
      <c r="CD68" s="196"/>
      <c r="CE68" s="196"/>
      <c r="CF68" s="196"/>
      <c r="CG68" s="196"/>
      <c r="CH68" s="196"/>
      <c r="CI68" s="196"/>
      <c r="CJ68" s="196"/>
      <c r="CK68" s="196"/>
      <c r="CL68" s="65"/>
      <c r="CM68" s="65"/>
      <c r="CN68" s="65"/>
      <c r="CO68" s="65"/>
      <c r="CP68" s="65"/>
      <c r="CQ68" s="65"/>
      <c r="CR68" s="65"/>
      <c r="CS68" s="196"/>
      <c r="CT68" s="196"/>
      <c r="CU68" s="196"/>
      <c r="CV68" s="196"/>
      <c r="CW68" s="196"/>
      <c r="CX68" s="196"/>
      <c r="CY68" s="196"/>
      <c r="CZ68" s="196"/>
      <c r="DA68" s="196"/>
      <c r="DB68" s="196"/>
      <c r="DC68" s="196"/>
      <c r="DD68" s="196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</row>
    <row r="69" spans="1:126">
      <c r="A69" s="65"/>
      <c r="B69" s="196"/>
      <c r="C69" s="196"/>
      <c r="D69" s="196"/>
      <c r="E69" s="196"/>
      <c r="F69" s="196"/>
      <c r="G69" s="196"/>
      <c r="H69" s="196"/>
      <c r="I69" s="196"/>
      <c r="J69" s="196"/>
      <c r="K69" s="196"/>
      <c r="L69" s="196"/>
      <c r="M69" s="196"/>
      <c r="N69" s="65"/>
      <c r="O69" s="65"/>
      <c r="P69" s="65"/>
      <c r="Q69" s="65"/>
      <c r="R69" s="65"/>
      <c r="S69" s="65"/>
      <c r="T69" s="65"/>
      <c r="U69" s="196"/>
      <c r="V69" s="196"/>
      <c r="W69" s="196"/>
      <c r="X69" s="196"/>
      <c r="Y69" s="196"/>
      <c r="Z69" s="196"/>
      <c r="AA69" s="196"/>
      <c r="AB69" s="196"/>
      <c r="AC69" s="196"/>
      <c r="AD69" s="196"/>
      <c r="AE69" s="196"/>
      <c r="AF69" s="196"/>
      <c r="AG69" s="65"/>
      <c r="AH69" s="65"/>
      <c r="AI69" s="65"/>
      <c r="AJ69" s="65"/>
      <c r="AK69" s="65"/>
      <c r="AL69" s="65"/>
      <c r="AM69" s="65"/>
      <c r="AN69" s="196"/>
      <c r="AO69" s="196"/>
      <c r="AP69" s="196"/>
      <c r="AQ69" s="196"/>
      <c r="AR69" s="196"/>
      <c r="AS69" s="196"/>
      <c r="AT69" s="196"/>
      <c r="AU69" s="196"/>
      <c r="AV69" s="196"/>
      <c r="AW69" s="196"/>
      <c r="AX69" s="196"/>
      <c r="AY69" s="196"/>
      <c r="AZ69" s="65"/>
      <c r="BA69" s="65"/>
      <c r="BB69" s="65"/>
      <c r="BC69" s="65"/>
      <c r="BD69" s="65"/>
      <c r="BE69" s="65"/>
      <c r="BF69" s="65"/>
      <c r="BG69" s="196"/>
      <c r="BH69" s="196"/>
      <c r="BI69" s="196"/>
      <c r="BJ69" s="196"/>
      <c r="BK69" s="196"/>
      <c r="BL69" s="196"/>
      <c r="BM69" s="196"/>
      <c r="BN69" s="196"/>
      <c r="BO69" s="196"/>
      <c r="BP69" s="196"/>
      <c r="BQ69" s="196"/>
      <c r="BR69" s="196"/>
      <c r="BS69" s="65"/>
      <c r="BT69" s="65"/>
      <c r="BU69" s="65"/>
      <c r="BV69" s="65"/>
      <c r="BW69" s="65"/>
      <c r="BX69" s="65"/>
      <c r="BY69" s="65"/>
      <c r="BZ69" s="196"/>
      <c r="CA69" s="196"/>
      <c r="CB69" s="196"/>
      <c r="CC69" s="196"/>
      <c r="CD69" s="196"/>
      <c r="CE69" s="196"/>
      <c r="CF69" s="196"/>
      <c r="CG69" s="196"/>
      <c r="CH69" s="196"/>
      <c r="CI69" s="196"/>
      <c r="CJ69" s="196"/>
      <c r="CK69" s="196"/>
      <c r="CL69" s="65"/>
      <c r="CM69" s="65"/>
      <c r="CN69" s="65"/>
      <c r="CO69" s="65"/>
      <c r="CP69" s="65"/>
      <c r="CQ69" s="65"/>
      <c r="CR69" s="65"/>
      <c r="CS69" s="196"/>
      <c r="CT69" s="196"/>
      <c r="CU69" s="196"/>
      <c r="CV69" s="196"/>
      <c r="CW69" s="196"/>
      <c r="CX69" s="196"/>
      <c r="CY69" s="196"/>
      <c r="CZ69" s="196"/>
      <c r="DA69" s="196"/>
      <c r="DB69" s="196"/>
      <c r="DC69" s="196"/>
      <c r="DD69" s="196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</row>
    <row r="70" spans="1:126">
      <c r="A70" s="65"/>
      <c r="B70" s="65"/>
      <c r="C70" s="194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194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194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194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5"/>
      <c r="CA70" s="194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194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</row>
    <row r="71" spans="1:126">
      <c r="A71" s="65"/>
      <c r="B71" s="65"/>
      <c r="C71" s="194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194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194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194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5"/>
      <c r="CA71" s="194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194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</row>
    <row r="72" spans="1:126">
      <c r="A72" s="65" t="s">
        <v>63</v>
      </c>
      <c r="B72" s="197" t="e">
        <f>AVERAGE(B24:B27)</f>
        <v>#VALUE!</v>
      </c>
      <c r="C72" s="197" t="e">
        <f t="shared" ref="C72:M72" si="132">AVERAGE(C24:C27)</f>
        <v>#VALUE!</v>
      </c>
      <c r="D72" s="197" t="e">
        <f t="shared" si="132"/>
        <v>#VALUE!</v>
      </c>
      <c r="E72" s="197" t="e">
        <f t="shared" si="132"/>
        <v>#VALUE!</v>
      </c>
      <c r="F72" s="197" t="e">
        <f t="shared" si="132"/>
        <v>#VALUE!</v>
      </c>
      <c r="G72" s="197" t="e">
        <f t="shared" si="132"/>
        <v>#VALUE!</v>
      </c>
      <c r="H72" s="197" t="e">
        <f t="shared" si="132"/>
        <v>#VALUE!</v>
      </c>
      <c r="I72" s="197" t="e">
        <f t="shared" si="132"/>
        <v>#VALUE!</v>
      </c>
      <c r="J72" s="197" t="e">
        <f t="shared" si="132"/>
        <v>#VALUE!</v>
      </c>
      <c r="K72" s="197" t="e">
        <f t="shared" si="132"/>
        <v>#VALUE!</v>
      </c>
      <c r="L72" s="197" t="e">
        <f t="shared" si="132"/>
        <v>#VALUE!</v>
      </c>
      <c r="M72" s="197" t="e">
        <f t="shared" si="132"/>
        <v>#VALUE!</v>
      </c>
      <c r="N72" s="65"/>
      <c r="O72" s="65"/>
      <c r="P72" s="65"/>
      <c r="Q72" s="65"/>
      <c r="R72" s="65"/>
      <c r="S72" s="65"/>
      <c r="T72" s="65" t="s">
        <v>63</v>
      </c>
      <c r="U72" s="197" t="e">
        <f>AVERAGE(U24:U27)</f>
        <v>#VALUE!</v>
      </c>
      <c r="V72" s="197" t="e">
        <f t="shared" ref="V72:AF72" si="133">AVERAGE(V24:V27)</f>
        <v>#VALUE!</v>
      </c>
      <c r="W72" s="197" t="e">
        <f t="shared" si="133"/>
        <v>#VALUE!</v>
      </c>
      <c r="X72" s="197" t="e">
        <f t="shared" si="133"/>
        <v>#VALUE!</v>
      </c>
      <c r="Y72" s="197" t="e">
        <f t="shared" si="133"/>
        <v>#VALUE!</v>
      </c>
      <c r="Z72" s="197" t="e">
        <f t="shared" si="133"/>
        <v>#VALUE!</v>
      </c>
      <c r="AA72" s="197" t="e">
        <f t="shared" si="133"/>
        <v>#VALUE!</v>
      </c>
      <c r="AB72" s="197" t="e">
        <f t="shared" si="133"/>
        <v>#VALUE!</v>
      </c>
      <c r="AC72" s="197" t="e">
        <f t="shared" si="133"/>
        <v>#VALUE!</v>
      </c>
      <c r="AD72" s="197" t="e">
        <f t="shared" si="133"/>
        <v>#VALUE!</v>
      </c>
      <c r="AE72" s="197" t="e">
        <f t="shared" si="133"/>
        <v>#VALUE!</v>
      </c>
      <c r="AF72" s="197" t="e">
        <f t="shared" si="133"/>
        <v>#VALUE!</v>
      </c>
      <c r="AG72" s="65"/>
      <c r="AH72" s="65"/>
      <c r="AI72" s="65"/>
      <c r="AJ72" s="65"/>
      <c r="AK72" s="65"/>
      <c r="AL72" s="65"/>
      <c r="AM72" s="65" t="s">
        <v>63</v>
      </c>
      <c r="AN72" s="197" t="e">
        <f>AVERAGE(AN24:AN27)</f>
        <v>#VALUE!</v>
      </c>
      <c r="AO72" s="197" t="e">
        <f t="shared" ref="AO72:AY72" si="134">AVERAGE(AO24:AO27)</f>
        <v>#VALUE!</v>
      </c>
      <c r="AP72" s="197" t="e">
        <f t="shared" si="134"/>
        <v>#VALUE!</v>
      </c>
      <c r="AQ72" s="197" t="e">
        <f t="shared" si="134"/>
        <v>#VALUE!</v>
      </c>
      <c r="AR72" s="197" t="e">
        <f t="shared" si="134"/>
        <v>#VALUE!</v>
      </c>
      <c r="AS72" s="197" t="e">
        <f t="shared" si="134"/>
        <v>#VALUE!</v>
      </c>
      <c r="AT72" s="197" t="e">
        <f t="shared" si="134"/>
        <v>#VALUE!</v>
      </c>
      <c r="AU72" s="197" t="e">
        <f t="shared" si="134"/>
        <v>#VALUE!</v>
      </c>
      <c r="AV72" s="197" t="e">
        <f t="shared" si="134"/>
        <v>#VALUE!</v>
      </c>
      <c r="AW72" s="197" t="e">
        <f t="shared" si="134"/>
        <v>#VALUE!</v>
      </c>
      <c r="AX72" s="197" t="e">
        <f t="shared" si="134"/>
        <v>#VALUE!</v>
      </c>
      <c r="AY72" s="197" t="e">
        <f t="shared" si="134"/>
        <v>#VALUE!</v>
      </c>
      <c r="AZ72" s="65"/>
      <c r="BA72" s="65"/>
      <c r="BB72" s="65"/>
      <c r="BC72" s="65"/>
      <c r="BD72" s="65"/>
      <c r="BE72" s="65"/>
      <c r="BF72" s="65" t="s">
        <v>63</v>
      </c>
      <c r="BG72" s="197" t="e">
        <f>AVERAGE(BG24:BG27)</f>
        <v>#VALUE!</v>
      </c>
      <c r="BH72" s="197" t="e">
        <f t="shared" ref="BH72:BR72" si="135">AVERAGE(BH24:BH27)</f>
        <v>#VALUE!</v>
      </c>
      <c r="BI72" s="197" t="e">
        <f t="shared" si="135"/>
        <v>#VALUE!</v>
      </c>
      <c r="BJ72" s="197" t="e">
        <f t="shared" si="135"/>
        <v>#VALUE!</v>
      </c>
      <c r="BK72" s="197" t="e">
        <f t="shared" si="135"/>
        <v>#VALUE!</v>
      </c>
      <c r="BL72" s="197" t="e">
        <f t="shared" si="135"/>
        <v>#VALUE!</v>
      </c>
      <c r="BM72" s="197" t="e">
        <f t="shared" si="135"/>
        <v>#VALUE!</v>
      </c>
      <c r="BN72" s="197" t="e">
        <f t="shared" si="135"/>
        <v>#VALUE!</v>
      </c>
      <c r="BO72" s="197" t="e">
        <f t="shared" si="135"/>
        <v>#VALUE!</v>
      </c>
      <c r="BP72" s="197" t="e">
        <f t="shared" si="135"/>
        <v>#VALUE!</v>
      </c>
      <c r="BQ72" s="197" t="e">
        <f t="shared" si="135"/>
        <v>#VALUE!</v>
      </c>
      <c r="BR72" s="197" t="e">
        <f t="shared" si="135"/>
        <v>#VALUE!</v>
      </c>
      <c r="BS72" s="65"/>
      <c r="BT72" s="65"/>
      <c r="BU72" s="65"/>
      <c r="BV72" s="65"/>
      <c r="BW72" s="65"/>
      <c r="BX72" s="65"/>
      <c r="BY72" s="65" t="s">
        <v>63</v>
      </c>
      <c r="BZ72" s="197" t="e">
        <f>AVERAGE(BZ24:BZ27)</f>
        <v>#VALUE!</v>
      </c>
      <c r="CA72" s="197" t="e">
        <f t="shared" ref="CA72:CK72" si="136">AVERAGE(CA24:CA27)</f>
        <v>#VALUE!</v>
      </c>
      <c r="CB72" s="197" t="e">
        <f t="shared" si="136"/>
        <v>#VALUE!</v>
      </c>
      <c r="CC72" s="197" t="e">
        <f t="shared" si="136"/>
        <v>#VALUE!</v>
      </c>
      <c r="CD72" s="197" t="e">
        <f t="shared" si="136"/>
        <v>#VALUE!</v>
      </c>
      <c r="CE72" s="197" t="e">
        <f t="shared" si="136"/>
        <v>#VALUE!</v>
      </c>
      <c r="CF72" s="197" t="e">
        <f t="shared" si="136"/>
        <v>#VALUE!</v>
      </c>
      <c r="CG72" s="197" t="e">
        <f t="shared" si="136"/>
        <v>#VALUE!</v>
      </c>
      <c r="CH72" s="197" t="e">
        <f t="shared" si="136"/>
        <v>#VALUE!</v>
      </c>
      <c r="CI72" s="197" t="e">
        <f t="shared" si="136"/>
        <v>#VALUE!</v>
      </c>
      <c r="CJ72" s="197" t="e">
        <f t="shared" si="136"/>
        <v>#VALUE!</v>
      </c>
      <c r="CK72" s="197" t="e">
        <f t="shared" si="136"/>
        <v>#VALUE!</v>
      </c>
      <c r="CL72" s="65"/>
      <c r="CM72" s="65"/>
      <c r="CN72" s="65"/>
      <c r="CO72" s="65"/>
      <c r="CP72" s="65"/>
      <c r="CQ72" s="65"/>
      <c r="CR72" s="65" t="s">
        <v>63</v>
      </c>
      <c r="CS72" s="197" t="e">
        <f>AVERAGE(CS24:CS27)</f>
        <v>#VALUE!</v>
      </c>
      <c r="CT72" s="197" t="e">
        <f t="shared" ref="CT72:DD72" si="137">AVERAGE(CT24:CT27)</f>
        <v>#VALUE!</v>
      </c>
      <c r="CU72" s="197" t="e">
        <f t="shared" si="137"/>
        <v>#VALUE!</v>
      </c>
      <c r="CV72" s="197" t="e">
        <f t="shared" si="137"/>
        <v>#VALUE!</v>
      </c>
      <c r="CW72" s="197" t="e">
        <f t="shared" si="137"/>
        <v>#VALUE!</v>
      </c>
      <c r="CX72" s="197" t="e">
        <f t="shared" si="137"/>
        <v>#VALUE!</v>
      </c>
      <c r="CY72" s="197" t="e">
        <f t="shared" si="137"/>
        <v>#VALUE!</v>
      </c>
      <c r="CZ72" s="197" t="e">
        <f t="shared" si="137"/>
        <v>#VALUE!</v>
      </c>
      <c r="DA72" s="197" t="e">
        <f t="shared" si="137"/>
        <v>#VALUE!</v>
      </c>
      <c r="DB72" s="197" t="e">
        <f t="shared" si="137"/>
        <v>#VALUE!</v>
      </c>
      <c r="DC72" s="197" t="e">
        <f t="shared" si="137"/>
        <v>#VALUE!</v>
      </c>
      <c r="DD72" s="197" t="e">
        <f t="shared" si="137"/>
        <v>#VALUE!</v>
      </c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</row>
    <row r="73" spans="1:126">
      <c r="A73" s="65" t="s">
        <v>62</v>
      </c>
      <c r="B73" s="197" t="e">
        <f>STDEV(B24:B27)</f>
        <v>#VALUE!</v>
      </c>
      <c r="C73" s="197" t="e">
        <f t="shared" ref="C73:M73" si="138">STDEV(C24:C27)</f>
        <v>#VALUE!</v>
      </c>
      <c r="D73" s="197" t="e">
        <f t="shared" si="138"/>
        <v>#VALUE!</v>
      </c>
      <c r="E73" s="197" t="e">
        <f t="shared" si="138"/>
        <v>#VALUE!</v>
      </c>
      <c r="F73" s="197" t="e">
        <f t="shared" si="138"/>
        <v>#VALUE!</v>
      </c>
      <c r="G73" s="197" t="e">
        <f t="shared" si="138"/>
        <v>#VALUE!</v>
      </c>
      <c r="H73" s="197" t="e">
        <f t="shared" si="138"/>
        <v>#VALUE!</v>
      </c>
      <c r="I73" s="197" t="e">
        <f t="shared" si="138"/>
        <v>#VALUE!</v>
      </c>
      <c r="J73" s="197" t="e">
        <f t="shared" si="138"/>
        <v>#VALUE!</v>
      </c>
      <c r="K73" s="197" t="e">
        <f t="shared" si="138"/>
        <v>#VALUE!</v>
      </c>
      <c r="L73" s="197" t="e">
        <f t="shared" si="138"/>
        <v>#VALUE!</v>
      </c>
      <c r="M73" s="197" t="e">
        <f t="shared" si="138"/>
        <v>#VALUE!</v>
      </c>
      <c r="N73" s="65"/>
      <c r="O73" s="65"/>
      <c r="P73" s="65"/>
      <c r="Q73" s="65"/>
      <c r="R73" s="65"/>
      <c r="S73" s="65"/>
      <c r="T73" s="65" t="s">
        <v>62</v>
      </c>
      <c r="U73" s="197" t="e">
        <f>STDEV(U24:U27)</f>
        <v>#VALUE!</v>
      </c>
      <c r="V73" s="197" t="e">
        <f t="shared" ref="V73:AF73" si="139">STDEV(V24:V27)</f>
        <v>#VALUE!</v>
      </c>
      <c r="W73" s="197" t="e">
        <f t="shared" si="139"/>
        <v>#VALUE!</v>
      </c>
      <c r="X73" s="197" t="e">
        <f t="shared" si="139"/>
        <v>#VALUE!</v>
      </c>
      <c r="Y73" s="197" t="e">
        <f t="shared" si="139"/>
        <v>#VALUE!</v>
      </c>
      <c r="Z73" s="197" t="e">
        <f t="shared" si="139"/>
        <v>#VALUE!</v>
      </c>
      <c r="AA73" s="197" t="e">
        <f t="shared" si="139"/>
        <v>#VALUE!</v>
      </c>
      <c r="AB73" s="197" t="e">
        <f t="shared" si="139"/>
        <v>#VALUE!</v>
      </c>
      <c r="AC73" s="197" t="e">
        <f t="shared" si="139"/>
        <v>#VALUE!</v>
      </c>
      <c r="AD73" s="197" t="e">
        <f t="shared" si="139"/>
        <v>#VALUE!</v>
      </c>
      <c r="AE73" s="197" t="e">
        <f t="shared" si="139"/>
        <v>#VALUE!</v>
      </c>
      <c r="AF73" s="197" t="e">
        <f t="shared" si="139"/>
        <v>#VALUE!</v>
      </c>
      <c r="AG73" s="65"/>
      <c r="AH73" s="65"/>
      <c r="AI73" s="65"/>
      <c r="AJ73" s="65"/>
      <c r="AK73" s="65"/>
      <c r="AL73" s="65"/>
      <c r="AM73" s="65" t="s">
        <v>62</v>
      </c>
      <c r="AN73" s="197" t="e">
        <f>STDEV(AN24:AN27)</f>
        <v>#VALUE!</v>
      </c>
      <c r="AO73" s="197" t="e">
        <f t="shared" ref="AO73:AY73" si="140">STDEV(AO24:AO27)</f>
        <v>#VALUE!</v>
      </c>
      <c r="AP73" s="197" t="e">
        <f t="shared" si="140"/>
        <v>#VALUE!</v>
      </c>
      <c r="AQ73" s="197" t="e">
        <f t="shared" si="140"/>
        <v>#VALUE!</v>
      </c>
      <c r="AR73" s="197" t="e">
        <f t="shared" si="140"/>
        <v>#VALUE!</v>
      </c>
      <c r="AS73" s="197" t="e">
        <f t="shared" si="140"/>
        <v>#VALUE!</v>
      </c>
      <c r="AT73" s="197" t="e">
        <f t="shared" si="140"/>
        <v>#VALUE!</v>
      </c>
      <c r="AU73" s="197" t="e">
        <f t="shared" si="140"/>
        <v>#VALUE!</v>
      </c>
      <c r="AV73" s="197" t="e">
        <f t="shared" si="140"/>
        <v>#VALUE!</v>
      </c>
      <c r="AW73" s="197" t="e">
        <f t="shared" si="140"/>
        <v>#VALUE!</v>
      </c>
      <c r="AX73" s="197" t="e">
        <f t="shared" si="140"/>
        <v>#VALUE!</v>
      </c>
      <c r="AY73" s="197" t="e">
        <f t="shared" si="140"/>
        <v>#VALUE!</v>
      </c>
      <c r="AZ73" s="65"/>
      <c r="BA73" s="65"/>
      <c r="BB73" s="65"/>
      <c r="BC73" s="65"/>
      <c r="BD73" s="65"/>
      <c r="BE73" s="65"/>
      <c r="BF73" s="65" t="s">
        <v>62</v>
      </c>
      <c r="BG73" s="197" t="e">
        <f>STDEV(BG24:BG27)</f>
        <v>#VALUE!</v>
      </c>
      <c r="BH73" s="197" t="e">
        <f t="shared" ref="BH73:BR73" si="141">STDEV(BH24:BH27)</f>
        <v>#VALUE!</v>
      </c>
      <c r="BI73" s="197" t="e">
        <f t="shared" si="141"/>
        <v>#VALUE!</v>
      </c>
      <c r="BJ73" s="197" t="e">
        <f t="shared" si="141"/>
        <v>#VALUE!</v>
      </c>
      <c r="BK73" s="197" t="e">
        <f t="shared" si="141"/>
        <v>#VALUE!</v>
      </c>
      <c r="BL73" s="197" t="e">
        <f t="shared" si="141"/>
        <v>#VALUE!</v>
      </c>
      <c r="BM73" s="197" t="e">
        <f t="shared" si="141"/>
        <v>#VALUE!</v>
      </c>
      <c r="BN73" s="197" t="e">
        <f t="shared" si="141"/>
        <v>#VALUE!</v>
      </c>
      <c r="BO73" s="197" t="e">
        <f t="shared" si="141"/>
        <v>#VALUE!</v>
      </c>
      <c r="BP73" s="197" t="e">
        <f t="shared" si="141"/>
        <v>#VALUE!</v>
      </c>
      <c r="BQ73" s="197" t="e">
        <f t="shared" si="141"/>
        <v>#VALUE!</v>
      </c>
      <c r="BR73" s="197" t="e">
        <f t="shared" si="141"/>
        <v>#VALUE!</v>
      </c>
      <c r="BS73" s="65"/>
      <c r="BT73" s="65"/>
      <c r="BU73" s="65"/>
      <c r="BV73" s="65"/>
      <c r="BW73" s="65"/>
      <c r="BX73" s="65"/>
      <c r="BY73" s="65" t="s">
        <v>62</v>
      </c>
      <c r="BZ73" s="197" t="e">
        <f>STDEV(BZ24:BZ27)</f>
        <v>#VALUE!</v>
      </c>
      <c r="CA73" s="197" t="e">
        <f t="shared" ref="CA73:CK73" si="142">STDEV(CA24:CA27)</f>
        <v>#VALUE!</v>
      </c>
      <c r="CB73" s="197" t="e">
        <f t="shared" si="142"/>
        <v>#VALUE!</v>
      </c>
      <c r="CC73" s="197" t="e">
        <f t="shared" si="142"/>
        <v>#VALUE!</v>
      </c>
      <c r="CD73" s="197" t="e">
        <f t="shared" si="142"/>
        <v>#VALUE!</v>
      </c>
      <c r="CE73" s="197" t="e">
        <f t="shared" si="142"/>
        <v>#VALUE!</v>
      </c>
      <c r="CF73" s="197" t="e">
        <f t="shared" si="142"/>
        <v>#VALUE!</v>
      </c>
      <c r="CG73" s="197" t="e">
        <f t="shared" si="142"/>
        <v>#VALUE!</v>
      </c>
      <c r="CH73" s="197" t="e">
        <f t="shared" si="142"/>
        <v>#VALUE!</v>
      </c>
      <c r="CI73" s="197" t="e">
        <f t="shared" si="142"/>
        <v>#VALUE!</v>
      </c>
      <c r="CJ73" s="197" t="e">
        <f t="shared" si="142"/>
        <v>#VALUE!</v>
      </c>
      <c r="CK73" s="197" t="e">
        <f t="shared" si="142"/>
        <v>#VALUE!</v>
      </c>
      <c r="CL73" s="65"/>
      <c r="CM73" s="65"/>
      <c r="CN73" s="65"/>
      <c r="CO73" s="65"/>
      <c r="CP73" s="65"/>
      <c r="CQ73" s="65"/>
      <c r="CR73" s="65" t="s">
        <v>62</v>
      </c>
      <c r="CS73" s="197" t="e">
        <f>STDEV(CS24:CS27)</f>
        <v>#VALUE!</v>
      </c>
      <c r="CT73" s="197" t="e">
        <f t="shared" ref="CT73:DD73" si="143">STDEV(CT24:CT27)</f>
        <v>#VALUE!</v>
      </c>
      <c r="CU73" s="197" t="e">
        <f t="shared" si="143"/>
        <v>#VALUE!</v>
      </c>
      <c r="CV73" s="197" t="e">
        <f t="shared" si="143"/>
        <v>#VALUE!</v>
      </c>
      <c r="CW73" s="197" t="e">
        <f t="shared" si="143"/>
        <v>#VALUE!</v>
      </c>
      <c r="CX73" s="197" t="e">
        <f t="shared" si="143"/>
        <v>#VALUE!</v>
      </c>
      <c r="CY73" s="197" t="e">
        <f t="shared" si="143"/>
        <v>#VALUE!</v>
      </c>
      <c r="CZ73" s="197" t="e">
        <f t="shared" si="143"/>
        <v>#VALUE!</v>
      </c>
      <c r="DA73" s="197" t="e">
        <f t="shared" si="143"/>
        <v>#VALUE!</v>
      </c>
      <c r="DB73" s="197" t="e">
        <f t="shared" si="143"/>
        <v>#VALUE!</v>
      </c>
      <c r="DC73" s="197" t="e">
        <f t="shared" si="143"/>
        <v>#VALUE!</v>
      </c>
      <c r="DD73" s="197" t="e">
        <f t="shared" si="143"/>
        <v>#VALUE!</v>
      </c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</row>
    <row r="74" spans="1:126">
      <c r="A74" s="65" t="s">
        <v>236</v>
      </c>
      <c r="B74" s="197"/>
      <c r="C74" s="198">
        <v>1</v>
      </c>
      <c r="D74" s="198" t="e">
        <f>D72/$C72</f>
        <v>#VALUE!</v>
      </c>
      <c r="E74" s="198" t="e">
        <f t="shared" ref="E74:M74" si="144">E72/$C72</f>
        <v>#VALUE!</v>
      </c>
      <c r="F74" s="198" t="e">
        <f t="shared" si="144"/>
        <v>#VALUE!</v>
      </c>
      <c r="G74" s="198" t="e">
        <f t="shared" si="144"/>
        <v>#VALUE!</v>
      </c>
      <c r="H74" s="198" t="e">
        <f t="shared" si="144"/>
        <v>#VALUE!</v>
      </c>
      <c r="I74" s="198" t="e">
        <f t="shared" si="144"/>
        <v>#VALUE!</v>
      </c>
      <c r="J74" s="198" t="e">
        <f t="shared" si="144"/>
        <v>#VALUE!</v>
      </c>
      <c r="K74" s="198" t="e">
        <f t="shared" si="144"/>
        <v>#VALUE!</v>
      </c>
      <c r="L74" s="198" t="e">
        <f t="shared" si="144"/>
        <v>#VALUE!</v>
      </c>
      <c r="M74" s="198" t="e">
        <f t="shared" si="144"/>
        <v>#VALUE!</v>
      </c>
      <c r="N74" s="65"/>
      <c r="O74" s="65"/>
      <c r="P74" s="65"/>
      <c r="Q74" s="65"/>
      <c r="R74" s="65"/>
      <c r="S74" s="65"/>
      <c r="T74" s="65" t="s">
        <v>236</v>
      </c>
      <c r="U74" s="197"/>
      <c r="V74" s="198">
        <v>1</v>
      </c>
      <c r="W74" s="198" t="e">
        <f>W72/$V72</f>
        <v>#VALUE!</v>
      </c>
      <c r="X74" s="198" t="e">
        <f>X72/$V72</f>
        <v>#VALUE!</v>
      </c>
      <c r="Y74" s="198" t="e">
        <f t="shared" ref="Y74:AE74" si="145">Y72/$V72</f>
        <v>#VALUE!</v>
      </c>
      <c r="Z74" s="198" t="e">
        <f t="shared" si="145"/>
        <v>#VALUE!</v>
      </c>
      <c r="AA74" s="198" t="e">
        <f t="shared" si="145"/>
        <v>#VALUE!</v>
      </c>
      <c r="AB74" s="198" t="e">
        <f t="shared" si="145"/>
        <v>#VALUE!</v>
      </c>
      <c r="AC74" s="198" t="e">
        <f t="shared" si="145"/>
        <v>#VALUE!</v>
      </c>
      <c r="AD74" s="198" t="e">
        <f t="shared" si="145"/>
        <v>#VALUE!</v>
      </c>
      <c r="AE74" s="198" t="e">
        <f t="shared" si="145"/>
        <v>#VALUE!</v>
      </c>
      <c r="AF74" s="198" t="e">
        <f>AF72/$V72</f>
        <v>#VALUE!</v>
      </c>
      <c r="AG74" s="65"/>
      <c r="AH74" s="65"/>
      <c r="AI74" s="65"/>
      <c r="AJ74" s="65"/>
      <c r="AK74" s="65"/>
      <c r="AL74" s="65"/>
      <c r="AM74" s="65" t="s">
        <v>236</v>
      </c>
      <c r="AN74" s="197"/>
      <c r="AO74" s="198">
        <v>1</v>
      </c>
      <c r="AP74" s="198" t="e">
        <f>AP72/$AO72</f>
        <v>#VALUE!</v>
      </c>
      <c r="AQ74" s="198" t="e">
        <f t="shared" ref="AQ74:AX74" si="146">AQ72/$AO72</f>
        <v>#VALUE!</v>
      </c>
      <c r="AR74" s="198" t="e">
        <f t="shared" si="146"/>
        <v>#VALUE!</v>
      </c>
      <c r="AS74" s="198" t="e">
        <f t="shared" si="146"/>
        <v>#VALUE!</v>
      </c>
      <c r="AT74" s="198" t="e">
        <f t="shared" si="146"/>
        <v>#VALUE!</v>
      </c>
      <c r="AU74" s="198" t="e">
        <f t="shared" si="146"/>
        <v>#VALUE!</v>
      </c>
      <c r="AV74" s="198" t="e">
        <f t="shared" si="146"/>
        <v>#VALUE!</v>
      </c>
      <c r="AW74" s="198" t="e">
        <f t="shared" si="146"/>
        <v>#VALUE!</v>
      </c>
      <c r="AX74" s="198" t="e">
        <f t="shared" si="146"/>
        <v>#VALUE!</v>
      </c>
      <c r="AY74" s="198" t="e">
        <f>AY72/$AO72</f>
        <v>#VALUE!</v>
      </c>
      <c r="AZ74" s="65"/>
      <c r="BA74" s="65"/>
      <c r="BB74" s="65"/>
      <c r="BC74" s="65"/>
      <c r="BD74" s="65"/>
      <c r="BE74" s="65"/>
      <c r="BF74" s="65" t="s">
        <v>236</v>
      </c>
      <c r="BG74" s="197"/>
      <c r="BH74" s="198">
        <v>1</v>
      </c>
      <c r="BI74" s="198" t="e">
        <f>BI72/$BH72</f>
        <v>#VALUE!</v>
      </c>
      <c r="BJ74" s="198" t="e">
        <f t="shared" ref="BJ74:BQ74" si="147">BJ72/$BH72</f>
        <v>#VALUE!</v>
      </c>
      <c r="BK74" s="198" t="e">
        <f t="shared" si="147"/>
        <v>#VALUE!</v>
      </c>
      <c r="BL74" s="198" t="e">
        <f t="shared" si="147"/>
        <v>#VALUE!</v>
      </c>
      <c r="BM74" s="198" t="e">
        <f t="shared" si="147"/>
        <v>#VALUE!</v>
      </c>
      <c r="BN74" s="198" t="e">
        <f t="shared" si="147"/>
        <v>#VALUE!</v>
      </c>
      <c r="BO74" s="198" t="e">
        <f t="shared" si="147"/>
        <v>#VALUE!</v>
      </c>
      <c r="BP74" s="198" t="e">
        <f t="shared" si="147"/>
        <v>#VALUE!</v>
      </c>
      <c r="BQ74" s="198" t="e">
        <f t="shared" si="147"/>
        <v>#VALUE!</v>
      </c>
      <c r="BR74" s="198" t="e">
        <f>BR72/$BH72</f>
        <v>#VALUE!</v>
      </c>
      <c r="BS74" s="65"/>
      <c r="BT74" s="65"/>
      <c r="BU74" s="65"/>
      <c r="BV74" s="65"/>
      <c r="BW74" s="65"/>
      <c r="BX74" s="65"/>
      <c r="BY74" s="65" t="s">
        <v>236</v>
      </c>
      <c r="BZ74" s="197"/>
      <c r="CA74" s="198">
        <v>1</v>
      </c>
      <c r="CB74" s="198" t="e">
        <f>CB72/$CA72</f>
        <v>#VALUE!</v>
      </c>
      <c r="CC74" s="198" t="e">
        <f t="shared" ref="CC74:CJ74" si="148">CC72/$CA72</f>
        <v>#VALUE!</v>
      </c>
      <c r="CD74" s="198" t="e">
        <f t="shared" si="148"/>
        <v>#VALUE!</v>
      </c>
      <c r="CE74" s="198" t="e">
        <f t="shared" si="148"/>
        <v>#VALUE!</v>
      </c>
      <c r="CF74" s="198" t="e">
        <f t="shared" si="148"/>
        <v>#VALUE!</v>
      </c>
      <c r="CG74" s="198" t="e">
        <f t="shared" si="148"/>
        <v>#VALUE!</v>
      </c>
      <c r="CH74" s="198" t="e">
        <f t="shared" si="148"/>
        <v>#VALUE!</v>
      </c>
      <c r="CI74" s="198" t="e">
        <f t="shared" si="148"/>
        <v>#VALUE!</v>
      </c>
      <c r="CJ74" s="198" t="e">
        <f t="shared" si="148"/>
        <v>#VALUE!</v>
      </c>
      <c r="CK74" s="198" t="e">
        <f>CK72/$CA72</f>
        <v>#VALUE!</v>
      </c>
      <c r="CL74" s="65"/>
      <c r="CM74" s="65"/>
      <c r="CN74" s="65"/>
      <c r="CO74" s="65"/>
      <c r="CP74" s="65"/>
      <c r="CQ74" s="65"/>
      <c r="CR74" s="65" t="s">
        <v>236</v>
      </c>
      <c r="CS74" s="197"/>
      <c r="CT74" s="198">
        <v>1</v>
      </c>
      <c r="CU74" s="198" t="e">
        <f>CU72/$CT72</f>
        <v>#VALUE!</v>
      </c>
      <c r="CV74" s="198" t="e">
        <f t="shared" ref="CV74:DC74" si="149">CV72/$CT72</f>
        <v>#VALUE!</v>
      </c>
      <c r="CW74" s="198" t="e">
        <f t="shared" si="149"/>
        <v>#VALUE!</v>
      </c>
      <c r="CX74" s="198" t="e">
        <f t="shared" si="149"/>
        <v>#VALUE!</v>
      </c>
      <c r="CY74" s="198" t="e">
        <f t="shared" si="149"/>
        <v>#VALUE!</v>
      </c>
      <c r="CZ74" s="198" t="e">
        <f t="shared" si="149"/>
        <v>#VALUE!</v>
      </c>
      <c r="DA74" s="198" t="e">
        <f t="shared" si="149"/>
        <v>#VALUE!</v>
      </c>
      <c r="DB74" s="198" t="e">
        <f t="shared" si="149"/>
        <v>#VALUE!</v>
      </c>
      <c r="DC74" s="198" t="e">
        <f t="shared" si="149"/>
        <v>#VALUE!</v>
      </c>
      <c r="DD74" s="198" t="e">
        <f>DD72/$CT72</f>
        <v>#VALUE!</v>
      </c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</row>
    <row r="75" spans="1:126">
      <c r="A75" s="65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65"/>
      <c r="O75" s="65"/>
      <c r="P75" s="65"/>
      <c r="Q75" s="65"/>
      <c r="R75" s="65"/>
      <c r="S75" s="65"/>
      <c r="T75" s="65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65"/>
      <c r="AH75" s="65"/>
      <c r="AI75" s="65"/>
      <c r="AJ75" s="65"/>
      <c r="AK75" s="65"/>
      <c r="AL75" s="65"/>
      <c r="AM75" s="65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65"/>
      <c r="BA75" s="65"/>
      <c r="BB75" s="65"/>
      <c r="BC75" s="65"/>
      <c r="BD75" s="65"/>
      <c r="BE75" s="65"/>
      <c r="BF75" s="65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65"/>
      <c r="BT75" s="65"/>
      <c r="BU75" s="65"/>
      <c r="BV75" s="65"/>
      <c r="BW75" s="65"/>
      <c r="BX75" s="65"/>
      <c r="BY75" s="65"/>
      <c r="BZ75" s="197"/>
      <c r="CA75" s="197"/>
      <c r="CB75" s="197"/>
      <c r="CC75" s="197"/>
      <c r="CD75" s="197"/>
      <c r="CE75" s="197"/>
      <c r="CF75" s="197"/>
      <c r="CG75" s="197"/>
      <c r="CH75" s="197"/>
      <c r="CI75" s="197"/>
      <c r="CJ75" s="197"/>
      <c r="CK75" s="197"/>
      <c r="CL75" s="65"/>
      <c r="CM75" s="65"/>
      <c r="CN75" s="65"/>
      <c r="CO75" s="65"/>
      <c r="CP75" s="65"/>
      <c r="CQ75" s="65"/>
      <c r="CR75" s="65"/>
      <c r="CS75" s="197"/>
      <c r="CT75" s="197"/>
      <c r="CU75" s="197"/>
      <c r="CV75" s="197"/>
      <c r="CW75" s="197"/>
      <c r="CX75" s="197"/>
      <c r="CY75" s="197"/>
      <c r="CZ75" s="197"/>
      <c r="DA75" s="197"/>
      <c r="DB75" s="197"/>
      <c r="DC75" s="197"/>
      <c r="DD75" s="197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</row>
    <row r="76" spans="1:126">
      <c r="A76" s="65"/>
      <c r="B76" s="197" t="e">
        <f>AVERAGE(B28:B31)</f>
        <v>#VALUE!</v>
      </c>
      <c r="C76" s="197" t="e">
        <f t="shared" ref="C76:M76" si="150">AVERAGE(C28:C31)</f>
        <v>#VALUE!</v>
      </c>
      <c r="D76" s="197" t="e">
        <f>AVERAGE(D28:D31)</f>
        <v>#VALUE!</v>
      </c>
      <c r="E76" s="197" t="e">
        <f t="shared" si="150"/>
        <v>#VALUE!</v>
      </c>
      <c r="F76" s="197" t="e">
        <f t="shared" si="150"/>
        <v>#VALUE!</v>
      </c>
      <c r="G76" s="197" t="e">
        <f t="shared" si="150"/>
        <v>#VALUE!</v>
      </c>
      <c r="H76" s="197" t="e">
        <f t="shared" si="150"/>
        <v>#VALUE!</v>
      </c>
      <c r="I76" s="197" t="e">
        <f t="shared" si="150"/>
        <v>#VALUE!</v>
      </c>
      <c r="J76" s="197" t="e">
        <f t="shared" si="150"/>
        <v>#VALUE!</v>
      </c>
      <c r="K76" s="197" t="e">
        <f t="shared" si="150"/>
        <v>#VALUE!</v>
      </c>
      <c r="L76" s="197" t="e">
        <f t="shared" si="150"/>
        <v>#VALUE!</v>
      </c>
      <c r="M76" s="197" t="e">
        <f t="shared" si="150"/>
        <v>#VALUE!</v>
      </c>
      <c r="N76" s="65"/>
      <c r="O76" s="65"/>
      <c r="P76" s="65"/>
      <c r="Q76" s="65"/>
      <c r="R76" s="65"/>
      <c r="S76" s="65"/>
      <c r="T76" s="65"/>
      <c r="U76" s="197" t="e">
        <f>AVERAGE(U28:U31)</f>
        <v>#VALUE!</v>
      </c>
      <c r="V76" s="197" t="e">
        <f t="shared" ref="V76:AF76" si="151">AVERAGE(V28:V31)</f>
        <v>#VALUE!</v>
      </c>
      <c r="W76" s="197" t="e">
        <f t="shared" si="151"/>
        <v>#VALUE!</v>
      </c>
      <c r="X76" s="197" t="e">
        <f t="shared" si="151"/>
        <v>#VALUE!</v>
      </c>
      <c r="Y76" s="197" t="e">
        <f t="shared" si="151"/>
        <v>#VALUE!</v>
      </c>
      <c r="Z76" s="197" t="e">
        <f t="shared" si="151"/>
        <v>#VALUE!</v>
      </c>
      <c r="AA76" s="197" t="e">
        <f t="shared" si="151"/>
        <v>#VALUE!</v>
      </c>
      <c r="AB76" s="197" t="e">
        <f t="shared" si="151"/>
        <v>#VALUE!</v>
      </c>
      <c r="AC76" s="197" t="e">
        <f t="shared" si="151"/>
        <v>#VALUE!</v>
      </c>
      <c r="AD76" s="197" t="e">
        <f t="shared" si="151"/>
        <v>#VALUE!</v>
      </c>
      <c r="AE76" s="197" t="e">
        <f t="shared" si="151"/>
        <v>#VALUE!</v>
      </c>
      <c r="AF76" s="197" t="e">
        <f t="shared" si="151"/>
        <v>#VALUE!</v>
      </c>
      <c r="AG76" s="65"/>
      <c r="AH76" s="65"/>
      <c r="AI76" s="65"/>
      <c r="AJ76" s="65"/>
      <c r="AK76" s="65"/>
      <c r="AL76" s="65"/>
      <c r="AM76" s="65"/>
      <c r="AN76" s="197" t="e">
        <f>AVERAGE(AN28:AN31)</f>
        <v>#VALUE!</v>
      </c>
      <c r="AO76" s="197" t="e">
        <f t="shared" ref="AO76:AY76" si="152">AVERAGE(AO28:AO31)</f>
        <v>#VALUE!</v>
      </c>
      <c r="AP76" s="197" t="e">
        <f t="shared" si="152"/>
        <v>#VALUE!</v>
      </c>
      <c r="AQ76" s="197" t="e">
        <f t="shared" si="152"/>
        <v>#VALUE!</v>
      </c>
      <c r="AR76" s="197" t="e">
        <f t="shared" si="152"/>
        <v>#VALUE!</v>
      </c>
      <c r="AS76" s="197" t="e">
        <f t="shared" si="152"/>
        <v>#VALUE!</v>
      </c>
      <c r="AT76" s="197" t="e">
        <f t="shared" si="152"/>
        <v>#VALUE!</v>
      </c>
      <c r="AU76" s="197" t="e">
        <f t="shared" si="152"/>
        <v>#VALUE!</v>
      </c>
      <c r="AV76" s="197" t="e">
        <f t="shared" si="152"/>
        <v>#VALUE!</v>
      </c>
      <c r="AW76" s="197" t="e">
        <f t="shared" si="152"/>
        <v>#VALUE!</v>
      </c>
      <c r="AX76" s="197" t="e">
        <f t="shared" si="152"/>
        <v>#VALUE!</v>
      </c>
      <c r="AY76" s="197" t="e">
        <f t="shared" si="152"/>
        <v>#VALUE!</v>
      </c>
      <c r="AZ76" s="65"/>
      <c r="BA76" s="65"/>
      <c r="BB76" s="65"/>
      <c r="BC76" s="65"/>
      <c r="BD76" s="65"/>
      <c r="BE76" s="65"/>
      <c r="BF76" s="65"/>
      <c r="BG76" s="197" t="e">
        <f>AVERAGE(BG28:BG31)</f>
        <v>#VALUE!</v>
      </c>
      <c r="BH76" s="197" t="e">
        <f t="shared" ref="BH76:BR76" si="153">AVERAGE(BH28:BH31)</f>
        <v>#VALUE!</v>
      </c>
      <c r="BI76" s="197" t="e">
        <f t="shared" si="153"/>
        <v>#VALUE!</v>
      </c>
      <c r="BJ76" s="197" t="e">
        <f t="shared" si="153"/>
        <v>#VALUE!</v>
      </c>
      <c r="BK76" s="197" t="e">
        <f t="shared" si="153"/>
        <v>#VALUE!</v>
      </c>
      <c r="BL76" s="197" t="e">
        <f t="shared" si="153"/>
        <v>#VALUE!</v>
      </c>
      <c r="BM76" s="197" t="e">
        <f t="shared" si="153"/>
        <v>#VALUE!</v>
      </c>
      <c r="BN76" s="197" t="e">
        <f t="shared" si="153"/>
        <v>#VALUE!</v>
      </c>
      <c r="BO76" s="197" t="e">
        <f t="shared" si="153"/>
        <v>#VALUE!</v>
      </c>
      <c r="BP76" s="197" t="e">
        <f t="shared" si="153"/>
        <v>#VALUE!</v>
      </c>
      <c r="BQ76" s="197" t="e">
        <f t="shared" si="153"/>
        <v>#VALUE!</v>
      </c>
      <c r="BR76" s="197" t="e">
        <f t="shared" si="153"/>
        <v>#VALUE!</v>
      </c>
      <c r="BS76" s="65"/>
      <c r="BT76" s="65"/>
      <c r="BU76" s="65"/>
      <c r="BV76" s="65"/>
      <c r="BW76" s="65"/>
      <c r="BX76" s="65"/>
      <c r="BY76" s="65"/>
      <c r="BZ76" s="197" t="e">
        <f>AVERAGE(BZ28:BZ31)</f>
        <v>#VALUE!</v>
      </c>
      <c r="CA76" s="197" t="e">
        <f t="shared" ref="CA76:CK76" si="154">AVERAGE(CA28:CA31)</f>
        <v>#VALUE!</v>
      </c>
      <c r="CB76" s="197" t="e">
        <f t="shared" si="154"/>
        <v>#VALUE!</v>
      </c>
      <c r="CC76" s="197" t="e">
        <f t="shared" si="154"/>
        <v>#VALUE!</v>
      </c>
      <c r="CD76" s="197" t="e">
        <f t="shared" si="154"/>
        <v>#VALUE!</v>
      </c>
      <c r="CE76" s="197" t="e">
        <f t="shared" si="154"/>
        <v>#VALUE!</v>
      </c>
      <c r="CF76" s="197" t="e">
        <f t="shared" si="154"/>
        <v>#VALUE!</v>
      </c>
      <c r="CG76" s="197" t="e">
        <f t="shared" si="154"/>
        <v>#VALUE!</v>
      </c>
      <c r="CH76" s="197" t="e">
        <f t="shared" si="154"/>
        <v>#VALUE!</v>
      </c>
      <c r="CI76" s="197" t="e">
        <f t="shared" si="154"/>
        <v>#VALUE!</v>
      </c>
      <c r="CJ76" s="197" t="e">
        <f t="shared" si="154"/>
        <v>#VALUE!</v>
      </c>
      <c r="CK76" s="197" t="e">
        <f t="shared" si="154"/>
        <v>#VALUE!</v>
      </c>
      <c r="CL76" s="65"/>
      <c r="CM76" s="65"/>
      <c r="CN76" s="65"/>
      <c r="CO76" s="65"/>
      <c r="CP76" s="65"/>
      <c r="CQ76" s="65"/>
      <c r="CR76" s="65"/>
      <c r="CS76" s="197" t="e">
        <f>AVERAGE(CS28:CS31)</f>
        <v>#VALUE!</v>
      </c>
      <c r="CT76" s="197" t="e">
        <f t="shared" ref="CT76:DD76" si="155">AVERAGE(CT28:CT31)</f>
        <v>#VALUE!</v>
      </c>
      <c r="CU76" s="197" t="e">
        <f t="shared" si="155"/>
        <v>#VALUE!</v>
      </c>
      <c r="CV76" s="197" t="e">
        <f t="shared" si="155"/>
        <v>#VALUE!</v>
      </c>
      <c r="CW76" s="197" t="e">
        <f t="shared" si="155"/>
        <v>#VALUE!</v>
      </c>
      <c r="CX76" s="197" t="e">
        <f t="shared" si="155"/>
        <v>#VALUE!</v>
      </c>
      <c r="CY76" s="197" t="e">
        <f t="shared" si="155"/>
        <v>#VALUE!</v>
      </c>
      <c r="CZ76" s="197" t="e">
        <f t="shared" si="155"/>
        <v>#VALUE!</v>
      </c>
      <c r="DA76" s="197" t="e">
        <f t="shared" si="155"/>
        <v>#VALUE!</v>
      </c>
      <c r="DB76" s="197" t="e">
        <f t="shared" si="155"/>
        <v>#VALUE!</v>
      </c>
      <c r="DC76" s="197" t="e">
        <f t="shared" si="155"/>
        <v>#VALUE!</v>
      </c>
      <c r="DD76" s="197" t="e">
        <f t="shared" si="155"/>
        <v>#VALUE!</v>
      </c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</row>
    <row r="77" spans="1:126">
      <c r="A77" s="65"/>
      <c r="B77" s="197" t="e">
        <f>STDEV(B28:B31)</f>
        <v>#VALUE!</v>
      </c>
      <c r="C77" s="197" t="e">
        <f t="shared" ref="C77:M77" si="156">STDEV(C28:C31)</f>
        <v>#VALUE!</v>
      </c>
      <c r="D77" s="197" t="e">
        <f t="shared" si="156"/>
        <v>#VALUE!</v>
      </c>
      <c r="E77" s="197" t="e">
        <f t="shared" si="156"/>
        <v>#VALUE!</v>
      </c>
      <c r="F77" s="197" t="e">
        <f t="shared" si="156"/>
        <v>#VALUE!</v>
      </c>
      <c r="G77" s="197" t="e">
        <f t="shared" si="156"/>
        <v>#VALUE!</v>
      </c>
      <c r="H77" s="197" t="e">
        <f t="shared" si="156"/>
        <v>#VALUE!</v>
      </c>
      <c r="I77" s="197" t="e">
        <f t="shared" si="156"/>
        <v>#VALUE!</v>
      </c>
      <c r="J77" s="197" t="e">
        <f t="shared" si="156"/>
        <v>#VALUE!</v>
      </c>
      <c r="K77" s="197" t="e">
        <f t="shared" si="156"/>
        <v>#VALUE!</v>
      </c>
      <c r="L77" s="197" t="e">
        <f t="shared" si="156"/>
        <v>#VALUE!</v>
      </c>
      <c r="M77" s="197" t="e">
        <f t="shared" si="156"/>
        <v>#VALUE!</v>
      </c>
      <c r="N77" s="65"/>
      <c r="O77" s="65"/>
      <c r="P77" s="65"/>
      <c r="Q77" s="65"/>
      <c r="R77" s="65"/>
      <c r="S77" s="65"/>
      <c r="T77" s="65"/>
      <c r="U77" s="197" t="e">
        <f>STDEV(U28:U31)</f>
        <v>#VALUE!</v>
      </c>
      <c r="V77" s="197" t="e">
        <f t="shared" ref="V77:AF77" si="157">STDEV(V28:V31)</f>
        <v>#VALUE!</v>
      </c>
      <c r="W77" s="197" t="e">
        <f t="shared" si="157"/>
        <v>#VALUE!</v>
      </c>
      <c r="X77" s="197" t="e">
        <f t="shared" si="157"/>
        <v>#VALUE!</v>
      </c>
      <c r="Y77" s="197" t="e">
        <f t="shared" si="157"/>
        <v>#VALUE!</v>
      </c>
      <c r="Z77" s="197" t="e">
        <f t="shared" si="157"/>
        <v>#VALUE!</v>
      </c>
      <c r="AA77" s="197" t="e">
        <f t="shared" si="157"/>
        <v>#VALUE!</v>
      </c>
      <c r="AB77" s="197" t="e">
        <f t="shared" si="157"/>
        <v>#VALUE!</v>
      </c>
      <c r="AC77" s="197" t="e">
        <f t="shared" si="157"/>
        <v>#VALUE!</v>
      </c>
      <c r="AD77" s="197" t="e">
        <f t="shared" si="157"/>
        <v>#VALUE!</v>
      </c>
      <c r="AE77" s="197" t="e">
        <f t="shared" si="157"/>
        <v>#VALUE!</v>
      </c>
      <c r="AF77" s="197" t="e">
        <f t="shared" si="157"/>
        <v>#VALUE!</v>
      </c>
      <c r="AG77" s="65"/>
      <c r="AH77" s="65"/>
      <c r="AI77" s="65"/>
      <c r="AJ77" s="65"/>
      <c r="AK77" s="65"/>
      <c r="AL77" s="65"/>
      <c r="AM77" s="65"/>
      <c r="AN77" s="197" t="e">
        <f>STDEV(AN28:AN31)</f>
        <v>#VALUE!</v>
      </c>
      <c r="AO77" s="197" t="e">
        <f t="shared" ref="AO77:AY77" si="158">STDEV(AO28:AO31)</f>
        <v>#VALUE!</v>
      </c>
      <c r="AP77" s="197" t="e">
        <f t="shared" si="158"/>
        <v>#VALUE!</v>
      </c>
      <c r="AQ77" s="197" t="e">
        <f t="shared" si="158"/>
        <v>#VALUE!</v>
      </c>
      <c r="AR77" s="197" t="e">
        <f t="shared" si="158"/>
        <v>#VALUE!</v>
      </c>
      <c r="AS77" s="197" t="e">
        <f t="shared" si="158"/>
        <v>#VALUE!</v>
      </c>
      <c r="AT77" s="197" t="e">
        <f t="shared" si="158"/>
        <v>#VALUE!</v>
      </c>
      <c r="AU77" s="197" t="e">
        <f t="shared" si="158"/>
        <v>#VALUE!</v>
      </c>
      <c r="AV77" s="197" t="e">
        <f t="shared" si="158"/>
        <v>#VALUE!</v>
      </c>
      <c r="AW77" s="197" t="e">
        <f t="shared" si="158"/>
        <v>#VALUE!</v>
      </c>
      <c r="AX77" s="197" t="e">
        <f t="shared" si="158"/>
        <v>#VALUE!</v>
      </c>
      <c r="AY77" s="197" t="e">
        <f t="shared" si="158"/>
        <v>#VALUE!</v>
      </c>
      <c r="AZ77" s="65"/>
      <c r="BA77" s="65"/>
      <c r="BB77" s="65"/>
      <c r="BC77" s="65"/>
      <c r="BD77" s="65"/>
      <c r="BE77" s="65"/>
      <c r="BF77" s="65"/>
      <c r="BG77" s="197" t="e">
        <f>STDEV(BG28:BG31)</f>
        <v>#VALUE!</v>
      </c>
      <c r="BH77" s="197" t="e">
        <f t="shared" ref="BH77:BR77" si="159">STDEV(BH28:BH31)</f>
        <v>#VALUE!</v>
      </c>
      <c r="BI77" s="197" t="e">
        <f t="shared" si="159"/>
        <v>#VALUE!</v>
      </c>
      <c r="BJ77" s="197" t="e">
        <f t="shared" si="159"/>
        <v>#VALUE!</v>
      </c>
      <c r="BK77" s="197" t="e">
        <f t="shared" si="159"/>
        <v>#VALUE!</v>
      </c>
      <c r="BL77" s="197" t="e">
        <f t="shared" si="159"/>
        <v>#VALUE!</v>
      </c>
      <c r="BM77" s="197" t="e">
        <f t="shared" si="159"/>
        <v>#VALUE!</v>
      </c>
      <c r="BN77" s="197" t="e">
        <f t="shared" si="159"/>
        <v>#VALUE!</v>
      </c>
      <c r="BO77" s="197" t="e">
        <f t="shared" si="159"/>
        <v>#VALUE!</v>
      </c>
      <c r="BP77" s="197" t="e">
        <f t="shared" si="159"/>
        <v>#VALUE!</v>
      </c>
      <c r="BQ77" s="197" t="e">
        <f t="shared" si="159"/>
        <v>#VALUE!</v>
      </c>
      <c r="BR77" s="197" t="e">
        <f t="shared" si="159"/>
        <v>#VALUE!</v>
      </c>
      <c r="BS77" s="65"/>
      <c r="BT77" s="65"/>
      <c r="BU77" s="65"/>
      <c r="BV77" s="65"/>
      <c r="BW77" s="65"/>
      <c r="BX77" s="65"/>
      <c r="BY77" s="65"/>
      <c r="BZ77" s="197" t="e">
        <f>STDEV(BZ28:BZ31)</f>
        <v>#VALUE!</v>
      </c>
      <c r="CA77" s="197" t="e">
        <f t="shared" ref="CA77:CK77" si="160">STDEV(CA28:CA31)</f>
        <v>#VALUE!</v>
      </c>
      <c r="CB77" s="197" t="e">
        <f t="shared" si="160"/>
        <v>#VALUE!</v>
      </c>
      <c r="CC77" s="197" t="e">
        <f t="shared" si="160"/>
        <v>#VALUE!</v>
      </c>
      <c r="CD77" s="197" t="e">
        <f t="shared" si="160"/>
        <v>#VALUE!</v>
      </c>
      <c r="CE77" s="197" t="e">
        <f t="shared" si="160"/>
        <v>#VALUE!</v>
      </c>
      <c r="CF77" s="197" t="e">
        <f t="shared" si="160"/>
        <v>#VALUE!</v>
      </c>
      <c r="CG77" s="197" t="e">
        <f t="shared" si="160"/>
        <v>#VALUE!</v>
      </c>
      <c r="CH77" s="197" t="e">
        <f t="shared" si="160"/>
        <v>#VALUE!</v>
      </c>
      <c r="CI77" s="197" t="e">
        <f t="shared" si="160"/>
        <v>#VALUE!</v>
      </c>
      <c r="CJ77" s="197" t="e">
        <f t="shared" si="160"/>
        <v>#VALUE!</v>
      </c>
      <c r="CK77" s="197" t="e">
        <f t="shared" si="160"/>
        <v>#VALUE!</v>
      </c>
      <c r="CL77" s="65"/>
      <c r="CM77" s="65"/>
      <c r="CN77" s="65"/>
      <c r="CO77" s="65"/>
      <c r="CP77" s="65"/>
      <c r="CQ77" s="65"/>
      <c r="CR77" s="65"/>
      <c r="CS77" s="197" t="e">
        <f>STDEV(CS28:CS31)</f>
        <v>#VALUE!</v>
      </c>
      <c r="CT77" s="197" t="e">
        <f t="shared" ref="CT77:DD77" si="161">STDEV(CT28:CT31)</f>
        <v>#VALUE!</v>
      </c>
      <c r="CU77" s="197" t="e">
        <f t="shared" si="161"/>
        <v>#VALUE!</v>
      </c>
      <c r="CV77" s="197" t="e">
        <f t="shared" si="161"/>
        <v>#VALUE!</v>
      </c>
      <c r="CW77" s="197" t="e">
        <f t="shared" si="161"/>
        <v>#VALUE!</v>
      </c>
      <c r="CX77" s="197" t="e">
        <f t="shared" si="161"/>
        <v>#VALUE!</v>
      </c>
      <c r="CY77" s="197" t="e">
        <f t="shared" si="161"/>
        <v>#VALUE!</v>
      </c>
      <c r="CZ77" s="197" t="e">
        <f t="shared" si="161"/>
        <v>#VALUE!</v>
      </c>
      <c r="DA77" s="197" t="e">
        <f t="shared" si="161"/>
        <v>#VALUE!</v>
      </c>
      <c r="DB77" s="197" t="e">
        <f t="shared" si="161"/>
        <v>#VALUE!</v>
      </c>
      <c r="DC77" s="197" t="e">
        <f t="shared" si="161"/>
        <v>#VALUE!</v>
      </c>
      <c r="DD77" s="197" t="e">
        <f t="shared" si="161"/>
        <v>#VALUE!</v>
      </c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</row>
    <row r="78" spans="1:126">
      <c r="A78" s="65"/>
      <c r="B78" s="197"/>
      <c r="C78" s="198">
        <v>1</v>
      </c>
      <c r="D78" s="198" t="e">
        <f>D76/$C76</f>
        <v>#VALUE!</v>
      </c>
      <c r="E78" s="198" t="e">
        <f>E76/$C76</f>
        <v>#VALUE!</v>
      </c>
      <c r="F78" s="198" t="e">
        <f t="shared" ref="F78:M78" si="162">F76/$C76</f>
        <v>#VALUE!</v>
      </c>
      <c r="G78" s="198" t="e">
        <f t="shared" si="162"/>
        <v>#VALUE!</v>
      </c>
      <c r="H78" s="198" t="e">
        <f t="shared" si="162"/>
        <v>#VALUE!</v>
      </c>
      <c r="I78" s="198" t="e">
        <f t="shared" si="162"/>
        <v>#VALUE!</v>
      </c>
      <c r="J78" s="198" t="e">
        <f t="shared" si="162"/>
        <v>#VALUE!</v>
      </c>
      <c r="K78" s="198" t="e">
        <f t="shared" si="162"/>
        <v>#VALUE!</v>
      </c>
      <c r="L78" s="198" t="e">
        <f t="shared" si="162"/>
        <v>#VALUE!</v>
      </c>
      <c r="M78" s="198" t="e">
        <f t="shared" si="162"/>
        <v>#VALUE!</v>
      </c>
      <c r="N78" s="65"/>
      <c r="O78" s="65"/>
      <c r="P78" s="65"/>
      <c r="Q78" s="65"/>
      <c r="R78" s="65"/>
      <c r="S78" s="65"/>
      <c r="T78" s="65"/>
      <c r="U78" s="197"/>
      <c r="V78" s="198">
        <v>1</v>
      </c>
      <c r="W78" s="198" t="e">
        <f>W76/$V76</f>
        <v>#VALUE!</v>
      </c>
      <c r="X78" s="198" t="e">
        <f t="shared" ref="X78:AE78" si="163">X76/$V76</f>
        <v>#VALUE!</v>
      </c>
      <c r="Y78" s="198" t="e">
        <f t="shared" si="163"/>
        <v>#VALUE!</v>
      </c>
      <c r="Z78" s="198" t="e">
        <f t="shared" si="163"/>
        <v>#VALUE!</v>
      </c>
      <c r="AA78" s="198" t="e">
        <f t="shared" si="163"/>
        <v>#VALUE!</v>
      </c>
      <c r="AB78" s="198" t="e">
        <f t="shared" si="163"/>
        <v>#VALUE!</v>
      </c>
      <c r="AC78" s="198" t="e">
        <f t="shared" si="163"/>
        <v>#VALUE!</v>
      </c>
      <c r="AD78" s="198" t="e">
        <f t="shared" si="163"/>
        <v>#VALUE!</v>
      </c>
      <c r="AE78" s="198" t="e">
        <f t="shared" si="163"/>
        <v>#VALUE!</v>
      </c>
      <c r="AF78" s="198" t="e">
        <f>AF76/$V76</f>
        <v>#VALUE!</v>
      </c>
      <c r="AG78" s="65"/>
      <c r="AH78" s="65"/>
      <c r="AI78" s="65"/>
      <c r="AJ78" s="65"/>
      <c r="AK78" s="65"/>
      <c r="AL78" s="65"/>
      <c r="AM78" s="65"/>
      <c r="AN78" s="197"/>
      <c r="AO78" s="198">
        <v>1</v>
      </c>
      <c r="AP78" s="198" t="e">
        <f>AP76/$AO76</f>
        <v>#VALUE!</v>
      </c>
      <c r="AQ78" s="198" t="e">
        <f t="shared" ref="AQ78:AX78" si="164">AQ76/$AO76</f>
        <v>#VALUE!</v>
      </c>
      <c r="AR78" s="198" t="e">
        <f t="shared" si="164"/>
        <v>#VALUE!</v>
      </c>
      <c r="AS78" s="198" t="e">
        <f t="shared" si="164"/>
        <v>#VALUE!</v>
      </c>
      <c r="AT78" s="198" t="e">
        <f t="shared" si="164"/>
        <v>#VALUE!</v>
      </c>
      <c r="AU78" s="198" t="e">
        <f t="shared" si="164"/>
        <v>#VALUE!</v>
      </c>
      <c r="AV78" s="198" t="e">
        <f t="shared" si="164"/>
        <v>#VALUE!</v>
      </c>
      <c r="AW78" s="198" t="e">
        <f t="shared" si="164"/>
        <v>#VALUE!</v>
      </c>
      <c r="AX78" s="198" t="e">
        <f t="shared" si="164"/>
        <v>#VALUE!</v>
      </c>
      <c r="AY78" s="198" t="e">
        <f>AY76/$AO76</f>
        <v>#VALUE!</v>
      </c>
      <c r="AZ78" s="65"/>
      <c r="BA78" s="65"/>
      <c r="BB78" s="65"/>
      <c r="BC78" s="65"/>
      <c r="BD78" s="65"/>
      <c r="BE78" s="65"/>
      <c r="BF78" s="65"/>
      <c r="BG78" s="197"/>
      <c r="BH78" s="198">
        <v>1</v>
      </c>
      <c r="BI78" s="198" t="e">
        <f>BI76/$BH76</f>
        <v>#VALUE!</v>
      </c>
      <c r="BJ78" s="198" t="e">
        <f t="shared" ref="BJ78:BQ78" si="165">BJ76/$BH76</f>
        <v>#VALUE!</v>
      </c>
      <c r="BK78" s="198" t="e">
        <f t="shared" si="165"/>
        <v>#VALUE!</v>
      </c>
      <c r="BL78" s="198" t="e">
        <f t="shared" si="165"/>
        <v>#VALUE!</v>
      </c>
      <c r="BM78" s="198" t="e">
        <f t="shared" si="165"/>
        <v>#VALUE!</v>
      </c>
      <c r="BN78" s="198" t="e">
        <f t="shared" si="165"/>
        <v>#VALUE!</v>
      </c>
      <c r="BO78" s="198" t="e">
        <f t="shared" si="165"/>
        <v>#VALUE!</v>
      </c>
      <c r="BP78" s="198" t="e">
        <f t="shared" si="165"/>
        <v>#VALUE!</v>
      </c>
      <c r="BQ78" s="198" t="e">
        <f t="shared" si="165"/>
        <v>#VALUE!</v>
      </c>
      <c r="BR78" s="198" t="e">
        <f>BR76/$BH76</f>
        <v>#VALUE!</v>
      </c>
      <c r="BS78" s="65"/>
      <c r="BT78" s="65"/>
      <c r="BU78" s="65"/>
      <c r="BV78" s="65"/>
      <c r="BW78" s="65"/>
      <c r="BX78" s="65"/>
      <c r="BY78" s="65"/>
      <c r="BZ78" s="197"/>
      <c r="CA78" s="198">
        <v>1</v>
      </c>
      <c r="CB78" s="198" t="e">
        <f>CB76/$CA76</f>
        <v>#VALUE!</v>
      </c>
      <c r="CC78" s="198" t="e">
        <f t="shared" ref="CC78:CJ78" si="166">CC76/$CA76</f>
        <v>#VALUE!</v>
      </c>
      <c r="CD78" s="198" t="e">
        <f t="shared" si="166"/>
        <v>#VALUE!</v>
      </c>
      <c r="CE78" s="198" t="e">
        <f t="shared" si="166"/>
        <v>#VALUE!</v>
      </c>
      <c r="CF78" s="198" t="e">
        <f t="shared" si="166"/>
        <v>#VALUE!</v>
      </c>
      <c r="CG78" s="198" t="e">
        <f t="shared" si="166"/>
        <v>#VALUE!</v>
      </c>
      <c r="CH78" s="198" t="e">
        <f t="shared" si="166"/>
        <v>#VALUE!</v>
      </c>
      <c r="CI78" s="198" t="e">
        <f t="shared" si="166"/>
        <v>#VALUE!</v>
      </c>
      <c r="CJ78" s="198" t="e">
        <f t="shared" si="166"/>
        <v>#VALUE!</v>
      </c>
      <c r="CK78" s="198" t="e">
        <f>CK76/$CA76</f>
        <v>#VALUE!</v>
      </c>
      <c r="CL78" s="65"/>
      <c r="CM78" s="65"/>
      <c r="CN78" s="65"/>
      <c r="CO78" s="65"/>
      <c r="CP78" s="65"/>
      <c r="CQ78" s="65"/>
      <c r="CR78" s="65"/>
      <c r="CS78" s="197"/>
      <c r="CT78" s="198">
        <v>1</v>
      </c>
      <c r="CU78" s="198" t="e">
        <f>CU76/$CT76</f>
        <v>#VALUE!</v>
      </c>
      <c r="CV78" s="198" t="e">
        <f t="shared" ref="CV78:DC78" si="167">CV76/$CT76</f>
        <v>#VALUE!</v>
      </c>
      <c r="CW78" s="198" t="e">
        <f t="shared" si="167"/>
        <v>#VALUE!</v>
      </c>
      <c r="CX78" s="198" t="e">
        <f t="shared" si="167"/>
        <v>#VALUE!</v>
      </c>
      <c r="CY78" s="198" t="e">
        <f t="shared" si="167"/>
        <v>#VALUE!</v>
      </c>
      <c r="CZ78" s="198" t="e">
        <f t="shared" si="167"/>
        <v>#VALUE!</v>
      </c>
      <c r="DA78" s="198" t="e">
        <f t="shared" si="167"/>
        <v>#VALUE!</v>
      </c>
      <c r="DB78" s="198" t="e">
        <f t="shared" si="167"/>
        <v>#VALUE!</v>
      </c>
      <c r="DC78" s="198" t="e">
        <f t="shared" si="167"/>
        <v>#VALUE!</v>
      </c>
      <c r="DD78" s="198" t="e">
        <f>DD76/$CT76</f>
        <v>#VALUE!</v>
      </c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</row>
    <row r="79" spans="1:126">
      <c r="A79" s="65"/>
      <c r="B79" s="197"/>
      <c r="C79" s="197"/>
      <c r="D79" s="197"/>
      <c r="E79" s="197"/>
      <c r="F79" s="197"/>
      <c r="G79" s="197"/>
      <c r="H79" s="197"/>
      <c r="I79" s="197"/>
      <c r="J79" s="197"/>
      <c r="K79" s="197"/>
      <c r="L79" s="197"/>
      <c r="M79" s="197"/>
      <c r="N79" s="65"/>
      <c r="O79" s="65"/>
      <c r="P79" s="65"/>
      <c r="Q79" s="65"/>
      <c r="R79" s="65"/>
      <c r="S79" s="65"/>
      <c r="T79" s="65"/>
      <c r="U79" s="197"/>
      <c r="V79" s="197"/>
      <c r="W79" s="197"/>
      <c r="X79" s="197"/>
      <c r="Y79" s="197"/>
      <c r="Z79" s="197"/>
      <c r="AA79" s="197"/>
      <c r="AB79" s="197"/>
      <c r="AC79" s="197"/>
      <c r="AD79" s="197"/>
      <c r="AE79" s="197"/>
      <c r="AF79" s="197"/>
      <c r="AG79" s="65"/>
      <c r="AH79" s="65"/>
      <c r="AI79" s="65"/>
      <c r="AJ79" s="65"/>
      <c r="AK79" s="65"/>
      <c r="AL79" s="65"/>
      <c r="AM79" s="65"/>
      <c r="AN79" s="197"/>
      <c r="AO79" s="197"/>
      <c r="AP79" s="197"/>
      <c r="AQ79" s="197"/>
      <c r="AR79" s="197"/>
      <c r="AS79" s="197"/>
      <c r="AT79" s="197"/>
      <c r="AU79" s="197"/>
      <c r="AV79" s="197"/>
      <c r="AW79" s="197"/>
      <c r="AX79" s="197"/>
      <c r="AY79" s="197"/>
      <c r="AZ79" s="65"/>
      <c r="BA79" s="65"/>
      <c r="BB79" s="65"/>
      <c r="BC79" s="65"/>
      <c r="BD79" s="65"/>
      <c r="BE79" s="65"/>
      <c r="BF79" s="65"/>
      <c r="BG79" s="197"/>
      <c r="BH79" s="197"/>
      <c r="BI79" s="197"/>
      <c r="BJ79" s="197"/>
      <c r="BK79" s="197"/>
      <c r="BL79" s="197"/>
      <c r="BM79" s="197"/>
      <c r="BN79" s="197"/>
      <c r="BO79" s="197"/>
      <c r="BP79" s="197"/>
      <c r="BQ79" s="197"/>
      <c r="BR79" s="197"/>
      <c r="BS79" s="65"/>
      <c r="BT79" s="65"/>
      <c r="BU79" s="65"/>
      <c r="BV79" s="65"/>
      <c r="BW79" s="65"/>
      <c r="BX79" s="65"/>
      <c r="BY79" s="65"/>
      <c r="BZ79" s="197"/>
      <c r="CA79" s="197"/>
      <c r="CB79" s="197"/>
      <c r="CC79" s="197"/>
      <c r="CD79" s="197"/>
      <c r="CE79" s="197"/>
      <c r="CF79" s="197"/>
      <c r="CG79" s="197"/>
      <c r="CH79" s="197"/>
      <c r="CI79" s="197"/>
      <c r="CJ79" s="197"/>
      <c r="CK79" s="197"/>
      <c r="CL79" s="65"/>
      <c r="CM79" s="65"/>
      <c r="CN79" s="65"/>
      <c r="CO79" s="65"/>
      <c r="CP79" s="65"/>
      <c r="CQ79" s="65"/>
      <c r="CR79" s="65"/>
      <c r="CS79" s="197"/>
      <c r="CT79" s="197"/>
      <c r="CU79" s="197"/>
      <c r="CV79" s="197"/>
      <c r="CW79" s="197"/>
      <c r="CX79" s="197"/>
      <c r="CY79" s="197"/>
      <c r="CZ79" s="197"/>
      <c r="DA79" s="197"/>
      <c r="DB79" s="197"/>
      <c r="DC79" s="197"/>
      <c r="DD79" s="197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</row>
    <row r="80" spans="1:126">
      <c r="A80" s="65"/>
      <c r="B80" s="65"/>
      <c r="C80" s="194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194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194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194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194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194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</row>
    <row r="81" spans="1:126">
      <c r="A81" s="65" t="s">
        <v>63</v>
      </c>
      <c r="B81" s="199" t="e">
        <f>AVERAGE(B33:B36)</f>
        <v>#VALUE!</v>
      </c>
      <c r="C81" s="199" t="e">
        <f t="shared" ref="C81:M81" si="168">AVERAGE(C33:C36)</f>
        <v>#VALUE!</v>
      </c>
      <c r="D81" s="199" t="e">
        <f t="shared" si="168"/>
        <v>#VALUE!</v>
      </c>
      <c r="E81" s="199" t="e">
        <f t="shared" si="168"/>
        <v>#VALUE!</v>
      </c>
      <c r="F81" s="199" t="e">
        <f t="shared" si="168"/>
        <v>#VALUE!</v>
      </c>
      <c r="G81" s="199" t="e">
        <f t="shared" si="168"/>
        <v>#VALUE!</v>
      </c>
      <c r="H81" s="199" t="e">
        <f t="shared" si="168"/>
        <v>#VALUE!</v>
      </c>
      <c r="I81" s="199" t="e">
        <f t="shared" si="168"/>
        <v>#VALUE!</v>
      </c>
      <c r="J81" s="199" t="e">
        <f t="shared" si="168"/>
        <v>#VALUE!</v>
      </c>
      <c r="K81" s="199" t="e">
        <f t="shared" si="168"/>
        <v>#VALUE!</v>
      </c>
      <c r="L81" s="199" t="e">
        <f t="shared" si="168"/>
        <v>#VALUE!</v>
      </c>
      <c r="M81" s="199" t="e">
        <f t="shared" si="168"/>
        <v>#VALUE!</v>
      </c>
      <c r="N81" s="65"/>
      <c r="O81" s="65"/>
      <c r="P81" s="65"/>
      <c r="Q81" s="65"/>
      <c r="R81" s="65"/>
      <c r="S81" s="65"/>
      <c r="T81" s="65" t="s">
        <v>63</v>
      </c>
      <c r="U81" s="199" t="e">
        <f>AVERAGE(U33:U36)</f>
        <v>#VALUE!</v>
      </c>
      <c r="V81" s="199" t="e">
        <f t="shared" ref="V81:AF81" si="169">AVERAGE(V33:V36)</f>
        <v>#VALUE!</v>
      </c>
      <c r="W81" s="199" t="e">
        <f t="shared" si="169"/>
        <v>#VALUE!</v>
      </c>
      <c r="X81" s="199" t="e">
        <f t="shared" si="169"/>
        <v>#VALUE!</v>
      </c>
      <c r="Y81" s="199" t="e">
        <f t="shared" si="169"/>
        <v>#VALUE!</v>
      </c>
      <c r="Z81" s="199" t="e">
        <f t="shared" si="169"/>
        <v>#VALUE!</v>
      </c>
      <c r="AA81" s="199" t="e">
        <f t="shared" si="169"/>
        <v>#VALUE!</v>
      </c>
      <c r="AB81" s="199" t="e">
        <f t="shared" si="169"/>
        <v>#VALUE!</v>
      </c>
      <c r="AC81" s="199" t="e">
        <f t="shared" si="169"/>
        <v>#VALUE!</v>
      </c>
      <c r="AD81" s="199" t="e">
        <f t="shared" si="169"/>
        <v>#VALUE!</v>
      </c>
      <c r="AE81" s="199" t="e">
        <f t="shared" si="169"/>
        <v>#VALUE!</v>
      </c>
      <c r="AF81" s="199" t="e">
        <f t="shared" si="169"/>
        <v>#VALUE!</v>
      </c>
      <c r="AG81" s="65"/>
      <c r="AH81" s="65"/>
      <c r="AI81" s="65"/>
      <c r="AJ81" s="65"/>
      <c r="AK81" s="65"/>
      <c r="AL81" s="65"/>
      <c r="AM81" s="65" t="s">
        <v>63</v>
      </c>
      <c r="AN81" s="199" t="e">
        <f>AVERAGE(AN33:AN36)</f>
        <v>#VALUE!</v>
      </c>
      <c r="AO81" s="199" t="e">
        <f t="shared" ref="AO81:AY81" si="170">AVERAGE(AO33:AO36)</f>
        <v>#VALUE!</v>
      </c>
      <c r="AP81" s="199" t="e">
        <f t="shared" si="170"/>
        <v>#VALUE!</v>
      </c>
      <c r="AQ81" s="199" t="e">
        <f t="shared" si="170"/>
        <v>#VALUE!</v>
      </c>
      <c r="AR81" s="199" t="e">
        <f t="shared" si="170"/>
        <v>#VALUE!</v>
      </c>
      <c r="AS81" s="199" t="e">
        <f t="shared" si="170"/>
        <v>#VALUE!</v>
      </c>
      <c r="AT81" s="199" t="e">
        <f t="shared" si="170"/>
        <v>#VALUE!</v>
      </c>
      <c r="AU81" s="199" t="e">
        <f t="shared" si="170"/>
        <v>#VALUE!</v>
      </c>
      <c r="AV81" s="199" t="e">
        <f t="shared" si="170"/>
        <v>#VALUE!</v>
      </c>
      <c r="AW81" s="199" t="e">
        <f t="shared" si="170"/>
        <v>#VALUE!</v>
      </c>
      <c r="AX81" s="199" t="e">
        <f t="shared" si="170"/>
        <v>#VALUE!</v>
      </c>
      <c r="AY81" s="199" t="e">
        <f t="shared" si="170"/>
        <v>#VALUE!</v>
      </c>
      <c r="AZ81" s="65"/>
      <c r="BA81" s="65"/>
      <c r="BB81" s="65"/>
      <c r="BC81" s="65"/>
      <c r="BD81" s="65"/>
      <c r="BE81" s="65"/>
      <c r="BF81" s="65" t="s">
        <v>63</v>
      </c>
      <c r="BG81" s="199" t="e">
        <f>AVERAGE(BG33:BG36)</f>
        <v>#VALUE!</v>
      </c>
      <c r="BH81" s="199" t="e">
        <f t="shared" ref="BH81:BR81" si="171">AVERAGE(BH33:BH36)</f>
        <v>#VALUE!</v>
      </c>
      <c r="BI81" s="199" t="e">
        <f t="shared" si="171"/>
        <v>#VALUE!</v>
      </c>
      <c r="BJ81" s="199" t="e">
        <f t="shared" si="171"/>
        <v>#VALUE!</v>
      </c>
      <c r="BK81" s="199" t="e">
        <f t="shared" si="171"/>
        <v>#VALUE!</v>
      </c>
      <c r="BL81" s="199" t="e">
        <f t="shared" si="171"/>
        <v>#VALUE!</v>
      </c>
      <c r="BM81" s="199" t="e">
        <f t="shared" si="171"/>
        <v>#VALUE!</v>
      </c>
      <c r="BN81" s="199" t="e">
        <f t="shared" si="171"/>
        <v>#VALUE!</v>
      </c>
      <c r="BO81" s="199" t="e">
        <f t="shared" si="171"/>
        <v>#VALUE!</v>
      </c>
      <c r="BP81" s="199" t="e">
        <f t="shared" si="171"/>
        <v>#VALUE!</v>
      </c>
      <c r="BQ81" s="199" t="e">
        <f t="shared" si="171"/>
        <v>#VALUE!</v>
      </c>
      <c r="BR81" s="199" t="e">
        <f t="shared" si="171"/>
        <v>#VALUE!</v>
      </c>
      <c r="BS81" s="65"/>
      <c r="BT81" s="65"/>
      <c r="BU81" s="65"/>
      <c r="BV81" s="65"/>
      <c r="BW81" s="65"/>
      <c r="BX81" s="65"/>
      <c r="BY81" s="65" t="s">
        <v>63</v>
      </c>
      <c r="BZ81" s="199" t="e">
        <f>AVERAGE(BZ33:BZ36)</f>
        <v>#VALUE!</v>
      </c>
      <c r="CA81" s="199" t="e">
        <f t="shared" ref="CA81:CK81" si="172">AVERAGE(CA33:CA36)</f>
        <v>#VALUE!</v>
      </c>
      <c r="CB81" s="199" t="e">
        <f t="shared" si="172"/>
        <v>#VALUE!</v>
      </c>
      <c r="CC81" s="199" t="e">
        <f t="shared" si="172"/>
        <v>#VALUE!</v>
      </c>
      <c r="CD81" s="199" t="e">
        <f t="shared" si="172"/>
        <v>#VALUE!</v>
      </c>
      <c r="CE81" s="199" t="e">
        <f t="shared" si="172"/>
        <v>#VALUE!</v>
      </c>
      <c r="CF81" s="199" t="e">
        <f t="shared" si="172"/>
        <v>#VALUE!</v>
      </c>
      <c r="CG81" s="199" t="e">
        <f t="shared" si="172"/>
        <v>#VALUE!</v>
      </c>
      <c r="CH81" s="199" t="e">
        <f t="shared" si="172"/>
        <v>#VALUE!</v>
      </c>
      <c r="CI81" s="199" t="e">
        <f t="shared" si="172"/>
        <v>#VALUE!</v>
      </c>
      <c r="CJ81" s="199" t="e">
        <f t="shared" si="172"/>
        <v>#VALUE!</v>
      </c>
      <c r="CK81" s="199" t="e">
        <f t="shared" si="172"/>
        <v>#VALUE!</v>
      </c>
      <c r="CL81" s="65"/>
      <c r="CM81" s="65"/>
      <c r="CN81" s="65"/>
      <c r="CO81" s="65"/>
      <c r="CP81" s="65"/>
      <c r="CQ81" s="65"/>
      <c r="CR81" s="65" t="s">
        <v>63</v>
      </c>
      <c r="CS81" s="199" t="e">
        <f>AVERAGE(CS33:CS36)</f>
        <v>#VALUE!</v>
      </c>
      <c r="CT81" s="199" t="e">
        <f t="shared" ref="CT81:DD81" si="173">AVERAGE(CT33:CT36)</f>
        <v>#VALUE!</v>
      </c>
      <c r="CU81" s="199" t="e">
        <f t="shared" si="173"/>
        <v>#VALUE!</v>
      </c>
      <c r="CV81" s="199" t="e">
        <f t="shared" si="173"/>
        <v>#VALUE!</v>
      </c>
      <c r="CW81" s="199" t="e">
        <f t="shared" si="173"/>
        <v>#VALUE!</v>
      </c>
      <c r="CX81" s="199" t="e">
        <f t="shared" si="173"/>
        <v>#VALUE!</v>
      </c>
      <c r="CY81" s="199" t="e">
        <f t="shared" si="173"/>
        <v>#VALUE!</v>
      </c>
      <c r="CZ81" s="199" t="e">
        <f t="shared" si="173"/>
        <v>#VALUE!</v>
      </c>
      <c r="DA81" s="199" t="e">
        <f t="shared" si="173"/>
        <v>#VALUE!</v>
      </c>
      <c r="DB81" s="199" t="e">
        <f t="shared" si="173"/>
        <v>#VALUE!</v>
      </c>
      <c r="DC81" s="199" t="e">
        <f t="shared" si="173"/>
        <v>#VALUE!</v>
      </c>
      <c r="DD81" s="199" t="e">
        <f t="shared" si="173"/>
        <v>#VALUE!</v>
      </c>
      <c r="DE81" s="65"/>
      <c r="DF81" s="65"/>
      <c r="DG81" s="65"/>
      <c r="DH81" s="65"/>
      <c r="DI81" s="65"/>
      <c r="DJ81" s="65"/>
      <c r="DK81" s="65"/>
      <c r="DL81" s="65"/>
      <c r="DM81" s="65"/>
      <c r="DN81" s="65"/>
      <c r="DO81" s="65"/>
      <c r="DP81" s="65"/>
      <c r="DQ81" s="65"/>
      <c r="DR81" s="65"/>
      <c r="DS81" s="65"/>
      <c r="DT81" s="65"/>
      <c r="DU81" s="65"/>
      <c r="DV81" s="65"/>
    </row>
    <row r="82" spans="1:126">
      <c r="A82" s="65" t="s">
        <v>62</v>
      </c>
      <c r="B82" s="199" t="e">
        <f>STDEV(B33:B36)</f>
        <v>#VALUE!</v>
      </c>
      <c r="C82" s="199" t="e">
        <f t="shared" ref="C82:M82" si="174">STDEV(C33:C36)</f>
        <v>#VALUE!</v>
      </c>
      <c r="D82" s="199" t="e">
        <f t="shared" si="174"/>
        <v>#VALUE!</v>
      </c>
      <c r="E82" s="199" t="e">
        <f t="shared" si="174"/>
        <v>#VALUE!</v>
      </c>
      <c r="F82" s="199" t="e">
        <f t="shared" si="174"/>
        <v>#VALUE!</v>
      </c>
      <c r="G82" s="199" t="e">
        <f t="shared" si="174"/>
        <v>#VALUE!</v>
      </c>
      <c r="H82" s="199" t="e">
        <f t="shared" si="174"/>
        <v>#VALUE!</v>
      </c>
      <c r="I82" s="199" t="e">
        <f t="shared" si="174"/>
        <v>#VALUE!</v>
      </c>
      <c r="J82" s="199" t="e">
        <f t="shared" si="174"/>
        <v>#VALUE!</v>
      </c>
      <c r="K82" s="199" t="e">
        <f t="shared" si="174"/>
        <v>#VALUE!</v>
      </c>
      <c r="L82" s="199" t="e">
        <f t="shared" si="174"/>
        <v>#VALUE!</v>
      </c>
      <c r="M82" s="199" t="e">
        <f t="shared" si="174"/>
        <v>#VALUE!</v>
      </c>
      <c r="N82" s="65"/>
      <c r="O82" s="65"/>
      <c r="P82" s="65"/>
      <c r="Q82" s="65"/>
      <c r="R82" s="65"/>
      <c r="S82" s="65"/>
      <c r="T82" s="65" t="s">
        <v>62</v>
      </c>
      <c r="U82" s="199" t="e">
        <f>STDEV(U33:U36)</f>
        <v>#VALUE!</v>
      </c>
      <c r="V82" s="199" t="e">
        <f t="shared" ref="V82:AF82" si="175">STDEV(V33:V36)</f>
        <v>#VALUE!</v>
      </c>
      <c r="W82" s="199" t="e">
        <f t="shared" si="175"/>
        <v>#VALUE!</v>
      </c>
      <c r="X82" s="199" t="e">
        <f t="shared" si="175"/>
        <v>#VALUE!</v>
      </c>
      <c r="Y82" s="199" t="e">
        <f t="shared" si="175"/>
        <v>#VALUE!</v>
      </c>
      <c r="Z82" s="199" t="e">
        <f t="shared" si="175"/>
        <v>#VALUE!</v>
      </c>
      <c r="AA82" s="199" t="e">
        <f t="shared" si="175"/>
        <v>#VALUE!</v>
      </c>
      <c r="AB82" s="199" t="e">
        <f t="shared" si="175"/>
        <v>#VALUE!</v>
      </c>
      <c r="AC82" s="199" t="e">
        <f t="shared" si="175"/>
        <v>#VALUE!</v>
      </c>
      <c r="AD82" s="199" t="e">
        <f t="shared" si="175"/>
        <v>#VALUE!</v>
      </c>
      <c r="AE82" s="199" t="e">
        <f t="shared" si="175"/>
        <v>#VALUE!</v>
      </c>
      <c r="AF82" s="199" t="e">
        <f t="shared" si="175"/>
        <v>#VALUE!</v>
      </c>
      <c r="AG82" s="65"/>
      <c r="AH82" s="65"/>
      <c r="AI82" s="65"/>
      <c r="AJ82" s="65"/>
      <c r="AK82" s="65"/>
      <c r="AL82" s="65"/>
      <c r="AM82" s="65" t="s">
        <v>62</v>
      </c>
      <c r="AN82" s="199" t="e">
        <f>STDEV(AN33:AN36)</f>
        <v>#VALUE!</v>
      </c>
      <c r="AO82" s="199" t="e">
        <f t="shared" ref="AO82:AY82" si="176">STDEV(AO33:AO36)</f>
        <v>#VALUE!</v>
      </c>
      <c r="AP82" s="199" t="e">
        <f t="shared" si="176"/>
        <v>#VALUE!</v>
      </c>
      <c r="AQ82" s="199" t="e">
        <f t="shared" si="176"/>
        <v>#VALUE!</v>
      </c>
      <c r="AR82" s="199" t="e">
        <f t="shared" si="176"/>
        <v>#VALUE!</v>
      </c>
      <c r="AS82" s="199" t="e">
        <f t="shared" si="176"/>
        <v>#VALUE!</v>
      </c>
      <c r="AT82" s="199" t="e">
        <f t="shared" si="176"/>
        <v>#VALUE!</v>
      </c>
      <c r="AU82" s="199" t="e">
        <f t="shared" si="176"/>
        <v>#VALUE!</v>
      </c>
      <c r="AV82" s="199" t="e">
        <f t="shared" si="176"/>
        <v>#VALUE!</v>
      </c>
      <c r="AW82" s="199" t="e">
        <f t="shared" si="176"/>
        <v>#VALUE!</v>
      </c>
      <c r="AX82" s="199" t="e">
        <f t="shared" si="176"/>
        <v>#VALUE!</v>
      </c>
      <c r="AY82" s="199" t="e">
        <f t="shared" si="176"/>
        <v>#VALUE!</v>
      </c>
      <c r="AZ82" s="65"/>
      <c r="BA82" s="65"/>
      <c r="BB82" s="65"/>
      <c r="BC82" s="65"/>
      <c r="BD82" s="65"/>
      <c r="BE82" s="65"/>
      <c r="BF82" s="65" t="s">
        <v>62</v>
      </c>
      <c r="BG82" s="199" t="e">
        <f>STDEV(BG33:BG36)</f>
        <v>#VALUE!</v>
      </c>
      <c r="BH82" s="199" t="e">
        <f t="shared" ref="BH82:BR82" si="177">STDEV(BH33:BH36)</f>
        <v>#VALUE!</v>
      </c>
      <c r="BI82" s="199" t="e">
        <f>STDEV(BI33:BI36)</f>
        <v>#VALUE!</v>
      </c>
      <c r="BJ82" s="199" t="e">
        <f t="shared" si="177"/>
        <v>#VALUE!</v>
      </c>
      <c r="BK82" s="199" t="e">
        <f t="shared" si="177"/>
        <v>#VALUE!</v>
      </c>
      <c r="BL82" s="199" t="e">
        <f t="shared" si="177"/>
        <v>#VALUE!</v>
      </c>
      <c r="BM82" s="199" t="e">
        <f t="shared" si="177"/>
        <v>#VALUE!</v>
      </c>
      <c r="BN82" s="199" t="e">
        <f t="shared" si="177"/>
        <v>#VALUE!</v>
      </c>
      <c r="BO82" s="199" t="e">
        <f t="shared" si="177"/>
        <v>#VALUE!</v>
      </c>
      <c r="BP82" s="199" t="e">
        <f t="shared" si="177"/>
        <v>#VALUE!</v>
      </c>
      <c r="BQ82" s="199" t="e">
        <f t="shared" si="177"/>
        <v>#VALUE!</v>
      </c>
      <c r="BR82" s="199" t="e">
        <f t="shared" si="177"/>
        <v>#VALUE!</v>
      </c>
      <c r="BS82" s="65"/>
      <c r="BT82" s="65"/>
      <c r="BU82" s="65"/>
      <c r="BV82" s="65"/>
      <c r="BW82" s="65"/>
      <c r="BX82" s="65"/>
      <c r="BY82" s="65" t="s">
        <v>62</v>
      </c>
      <c r="BZ82" s="199" t="e">
        <f>STDEV(BZ33:BZ36)</f>
        <v>#VALUE!</v>
      </c>
      <c r="CA82" s="199" t="e">
        <f t="shared" ref="CA82:CK82" si="178">STDEV(CA33:CA36)</f>
        <v>#VALUE!</v>
      </c>
      <c r="CB82" s="199" t="e">
        <f t="shared" si="178"/>
        <v>#VALUE!</v>
      </c>
      <c r="CC82" s="199" t="e">
        <f t="shared" si="178"/>
        <v>#VALUE!</v>
      </c>
      <c r="CD82" s="199" t="e">
        <f t="shared" si="178"/>
        <v>#VALUE!</v>
      </c>
      <c r="CE82" s="199" t="e">
        <f t="shared" si="178"/>
        <v>#VALUE!</v>
      </c>
      <c r="CF82" s="199" t="e">
        <f t="shared" si="178"/>
        <v>#VALUE!</v>
      </c>
      <c r="CG82" s="199" t="e">
        <f t="shared" si="178"/>
        <v>#VALUE!</v>
      </c>
      <c r="CH82" s="199" t="e">
        <f t="shared" si="178"/>
        <v>#VALUE!</v>
      </c>
      <c r="CI82" s="199" t="e">
        <f t="shared" si="178"/>
        <v>#VALUE!</v>
      </c>
      <c r="CJ82" s="199" t="e">
        <f t="shared" si="178"/>
        <v>#VALUE!</v>
      </c>
      <c r="CK82" s="199" t="e">
        <f t="shared" si="178"/>
        <v>#VALUE!</v>
      </c>
      <c r="CL82" s="65"/>
      <c r="CM82" s="65"/>
      <c r="CN82" s="65"/>
      <c r="CO82" s="65"/>
      <c r="CP82" s="65"/>
      <c r="CQ82" s="65"/>
      <c r="CR82" s="65" t="s">
        <v>62</v>
      </c>
      <c r="CS82" s="199" t="e">
        <f>STDEV(CS33:CS36)</f>
        <v>#VALUE!</v>
      </c>
      <c r="CT82" s="199" t="e">
        <f t="shared" ref="CT82:DD82" si="179">STDEV(CT33:CT36)</f>
        <v>#VALUE!</v>
      </c>
      <c r="CU82" s="199" t="e">
        <f t="shared" si="179"/>
        <v>#VALUE!</v>
      </c>
      <c r="CV82" s="199" t="e">
        <f t="shared" si="179"/>
        <v>#VALUE!</v>
      </c>
      <c r="CW82" s="199" t="e">
        <f t="shared" si="179"/>
        <v>#VALUE!</v>
      </c>
      <c r="CX82" s="199" t="e">
        <f t="shared" si="179"/>
        <v>#VALUE!</v>
      </c>
      <c r="CY82" s="199" t="e">
        <f t="shared" si="179"/>
        <v>#VALUE!</v>
      </c>
      <c r="CZ82" s="199" t="e">
        <f t="shared" si="179"/>
        <v>#VALUE!</v>
      </c>
      <c r="DA82" s="199" t="e">
        <f t="shared" si="179"/>
        <v>#VALUE!</v>
      </c>
      <c r="DB82" s="199" t="e">
        <f t="shared" si="179"/>
        <v>#VALUE!</v>
      </c>
      <c r="DC82" s="199" t="e">
        <f t="shared" si="179"/>
        <v>#VALUE!</v>
      </c>
      <c r="DD82" s="199" t="e">
        <f t="shared" si="179"/>
        <v>#VALUE!</v>
      </c>
      <c r="DE82" s="65"/>
      <c r="DF82" s="65"/>
      <c r="DG82" s="65"/>
      <c r="DH82" s="65"/>
      <c r="DI82" s="65"/>
      <c r="DJ82" s="65"/>
      <c r="DK82" s="65"/>
      <c r="DL82" s="65"/>
      <c r="DM82" s="65"/>
      <c r="DN82" s="65"/>
      <c r="DO82" s="65"/>
      <c r="DP82" s="65"/>
      <c r="DQ82" s="65"/>
      <c r="DR82" s="65"/>
      <c r="DS82" s="65"/>
      <c r="DT82" s="65"/>
      <c r="DU82" s="65"/>
      <c r="DV82" s="65"/>
    </row>
    <row r="83" spans="1:126">
      <c r="A83" s="65" t="s">
        <v>82</v>
      </c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2"/>
      <c r="N83" s="65"/>
      <c r="O83" s="65"/>
      <c r="P83" s="65"/>
      <c r="Q83" s="65"/>
      <c r="R83" s="65"/>
      <c r="S83" s="65"/>
      <c r="T83" s="65" t="s">
        <v>82</v>
      </c>
      <c r="U83" s="200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2"/>
      <c r="AG83" s="65"/>
      <c r="AH83" s="65"/>
      <c r="AI83" s="65"/>
      <c r="AJ83" s="65"/>
      <c r="AK83" s="65"/>
      <c r="AL83" s="65"/>
      <c r="AM83" s="65" t="s">
        <v>82</v>
      </c>
      <c r="AN83" s="200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2"/>
      <c r="AZ83" s="65"/>
      <c r="BA83" s="65"/>
      <c r="BB83" s="65"/>
      <c r="BC83" s="65"/>
      <c r="BD83" s="65"/>
      <c r="BE83" s="65"/>
      <c r="BF83" s="65" t="s">
        <v>82</v>
      </c>
      <c r="BG83" s="200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2"/>
      <c r="BS83" s="65"/>
      <c r="BT83" s="65"/>
      <c r="BU83" s="65"/>
      <c r="BV83" s="65"/>
      <c r="BW83" s="65"/>
      <c r="BX83" s="65"/>
      <c r="BY83" s="65" t="s">
        <v>82</v>
      </c>
      <c r="BZ83" s="200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2"/>
      <c r="CL83" s="65"/>
      <c r="CM83" s="65"/>
      <c r="CN83" s="65"/>
      <c r="CO83" s="65"/>
      <c r="CP83" s="65"/>
      <c r="CQ83" s="65"/>
      <c r="CR83" s="65" t="s">
        <v>82</v>
      </c>
      <c r="CS83" s="200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2"/>
      <c r="DE83" s="65"/>
      <c r="DF83" s="65"/>
      <c r="DG83" s="65"/>
      <c r="DH83" s="65"/>
      <c r="DI83" s="65"/>
      <c r="DJ83" s="65"/>
      <c r="DK83" s="65"/>
      <c r="DL83" s="65"/>
      <c r="DM83" s="65"/>
      <c r="DN83" s="65"/>
      <c r="DO83" s="65"/>
      <c r="DP83" s="65"/>
      <c r="DQ83" s="65"/>
      <c r="DR83" s="65"/>
      <c r="DS83" s="65"/>
      <c r="DT83" s="65"/>
      <c r="DU83" s="65"/>
      <c r="DV83" s="65"/>
    </row>
    <row r="84" spans="1:126">
      <c r="A84" s="65"/>
      <c r="B84" s="199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65"/>
      <c r="O84" s="65"/>
      <c r="P84" s="65"/>
      <c r="Q84" s="65"/>
      <c r="R84" s="65"/>
      <c r="S84" s="65"/>
      <c r="T84" s="65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65"/>
      <c r="AH84" s="65"/>
      <c r="AI84" s="65"/>
      <c r="AJ84" s="65"/>
      <c r="AK84" s="65"/>
      <c r="AL84" s="65"/>
      <c r="AM84" s="65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65"/>
      <c r="BA84" s="65"/>
      <c r="BB84" s="65"/>
      <c r="BC84" s="65"/>
      <c r="BD84" s="65"/>
      <c r="BE84" s="65"/>
      <c r="BF84" s="65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65"/>
      <c r="BT84" s="65"/>
      <c r="BU84" s="65"/>
      <c r="BV84" s="65"/>
      <c r="BW84" s="65"/>
      <c r="BX84" s="65"/>
      <c r="BY84" s="65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65"/>
      <c r="CM84" s="65"/>
      <c r="CN84" s="65"/>
      <c r="CO84" s="65"/>
      <c r="CP84" s="65"/>
      <c r="CQ84" s="65"/>
      <c r="CR84" s="65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65"/>
      <c r="DF84" s="65"/>
      <c r="DG84" s="65"/>
      <c r="DH84" s="65"/>
      <c r="DI84" s="65"/>
      <c r="DJ84" s="65"/>
      <c r="DK84" s="65"/>
      <c r="DL84" s="65"/>
      <c r="DM84" s="65"/>
      <c r="DN84" s="65"/>
      <c r="DO84" s="65"/>
      <c r="DP84" s="65"/>
      <c r="DQ84" s="65"/>
      <c r="DR84" s="65"/>
      <c r="DS84" s="65"/>
      <c r="DT84" s="65"/>
      <c r="DU84" s="65"/>
      <c r="DV84" s="65"/>
    </row>
    <row r="85" spans="1:126">
      <c r="A85" s="65"/>
      <c r="B85" s="199" t="e">
        <f>AVERAGE(B37:B40)</f>
        <v>#VALUE!</v>
      </c>
      <c r="C85" s="199" t="e">
        <f t="shared" ref="C85:M85" si="180">AVERAGE(C37:C40)</f>
        <v>#VALUE!</v>
      </c>
      <c r="D85" s="199" t="e">
        <f t="shared" si="180"/>
        <v>#VALUE!</v>
      </c>
      <c r="E85" s="199" t="e">
        <f t="shared" si="180"/>
        <v>#VALUE!</v>
      </c>
      <c r="F85" s="199" t="e">
        <f t="shared" si="180"/>
        <v>#VALUE!</v>
      </c>
      <c r="G85" s="199" t="e">
        <f t="shared" si="180"/>
        <v>#VALUE!</v>
      </c>
      <c r="H85" s="199" t="e">
        <f t="shared" si="180"/>
        <v>#VALUE!</v>
      </c>
      <c r="I85" s="199" t="e">
        <f t="shared" si="180"/>
        <v>#VALUE!</v>
      </c>
      <c r="J85" s="199" t="e">
        <f t="shared" si="180"/>
        <v>#VALUE!</v>
      </c>
      <c r="K85" s="199" t="e">
        <f t="shared" si="180"/>
        <v>#VALUE!</v>
      </c>
      <c r="L85" s="199" t="e">
        <f t="shared" si="180"/>
        <v>#VALUE!</v>
      </c>
      <c r="M85" s="199" t="e">
        <f t="shared" si="180"/>
        <v>#VALUE!</v>
      </c>
      <c r="N85" s="65"/>
      <c r="O85" s="65"/>
      <c r="P85" s="65"/>
      <c r="Q85" s="65"/>
      <c r="R85" s="65"/>
      <c r="S85" s="65"/>
      <c r="T85" s="65"/>
      <c r="U85" s="199" t="e">
        <f>AVERAGE(U37:U40)</f>
        <v>#VALUE!</v>
      </c>
      <c r="V85" s="199" t="e">
        <f t="shared" ref="V85:AF85" si="181">AVERAGE(V37:V40)</f>
        <v>#VALUE!</v>
      </c>
      <c r="W85" s="199" t="e">
        <f t="shared" si="181"/>
        <v>#VALUE!</v>
      </c>
      <c r="X85" s="199" t="e">
        <f t="shared" si="181"/>
        <v>#VALUE!</v>
      </c>
      <c r="Y85" s="199" t="e">
        <f t="shared" si="181"/>
        <v>#VALUE!</v>
      </c>
      <c r="Z85" s="199" t="e">
        <f t="shared" si="181"/>
        <v>#VALUE!</v>
      </c>
      <c r="AA85" s="199" t="e">
        <f t="shared" si="181"/>
        <v>#VALUE!</v>
      </c>
      <c r="AB85" s="199" t="e">
        <f t="shared" si="181"/>
        <v>#VALUE!</v>
      </c>
      <c r="AC85" s="199" t="e">
        <f t="shared" si="181"/>
        <v>#VALUE!</v>
      </c>
      <c r="AD85" s="199" t="e">
        <f t="shared" si="181"/>
        <v>#VALUE!</v>
      </c>
      <c r="AE85" s="199" t="e">
        <f t="shared" si="181"/>
        <v>#VALUE!</v>
      </c>
      <c r="AF85" s="199" t="e">
        <f t="shared" si="181"/>
        <v>#VALUE!</v>
      </c>
      <c r="AG85" s="65"/>
      <c r="AH85" s="65"/>
      <c r="AI85" s="65"/>
      <c r="AJ85" s="65"/>
      <c r="AK85" s="65"/>
      <c r="AL85" s="65"/>
      <c r="AM85" s="65"/>
      <c r="AN85" s="199" t="e">
        <f>AVERAGE(AN37:AN40)</f>
        <v>#VALUE!</v>
      </c>
      <c r="AO85" s="199" t="e">
        <f t="shared" ref="AO85:AY85" si="182">AVERAGE(AO37:AO40)</f>
        <v>#VALUE!</v>
      </c>
      <c r="AP85" s="199" t="e">
        <f t="shared" si="182"/>
        <v>#VALUE!</v>
      </c>
      <c r="AQ85" s="199" t="e">
        <f t="shared" si="182"/>
        <v>#VALUE!</v>
      </c>
      <c r="AR85" s="199" t="e">
        <f t="shared" si="182"/>
        <v>#VALUE!</v>
      </c>
      <c r="AS85" s="199" t="e">
        <f t="shared" si="182"/>
        <v>#VALUE!</v>
      </c>
      <c r="AT85" s="199" t="e">
        <f t="shared" si="182"/>
        <v>#VALUE!</v>
      </c>
      <c r="AU85" s="199" t="e">
        <f t="shared" si="182"/>
        <v>#VALUE!</v>
      </c>
      <c r="AV85" s="199" t="e">
        <f t="shared" si="182"/>
        <v>#VALUE!</v>
      </c>
      <c r="AW85" s="199" t="e">
        <f t="shared" si="182"/>
        <v>#VALUE!</v>
      </c>
      <c r="AX85" s="199" t="e">
        <f t="shared" si="182"/>
        <v>#VALUE!</v>
      </c>
      <c r="AY85" s="199" t="e">
        <f t="shared" si="182"/>
        <v>#VALUE!</v>
      </c>
      <c r="AZ85" s="65"/>
      <c r="BA85" s="65"/>
      <c r="BB85" s="65"/>
      <c r="BC85" s="65"/>
      <c r="BD85" s="65"/>
      <c r="BE85" s="65"/>
      <c r="BF85" s="65"/>
      <c r="BG85" s="199" t="e">
        <f>AVERAGE(BG37:BG40)</f>
        <v>#VALUE!</v>
      </c>
      <c r="BH85" s="199" t="e">
        <f t="shared" ref="BH85:BR85" si="183">AVERAGE(BH37:BH40)</f>
        <v>#VALUE!</v>
      </c>
      <c r="BI85" s="199" t="e">
        <f t="shared" si="183"/>
        <v>#VALUE!</v>
      </c>
      <c r="BJ85" s="199" t="e">
        <f t="shared" si="183"/>
        <v>#VALUE!</v>
      </c>
      <c r="BK85" s="199" t="e">
        <f t="shared" si="183"/>
        <v>#VALUE!</v>
      </c>
      <c r="BL85" s="199" t="e">
        <f t="shared" si="183"/>
        <v>#VALUE!</v>
      </c>
      <c r="BM85" s="199" t="e">
        <f t="shared" si="183"/>
        <v>#VALUE!</v>
      </c>
      <c r="BN85" s="199" t="e">
        <f t="shared" si="183"/>
        <v>#VALUE!</v>
      </c>
      <c r="BO85" s="199" t="e">
        <f t="shared" si="183"/>
        <v>#VALUE!</v>
      </c>
      <c r="BP85" s="199" t="e">
        <f t="shared" si="183"/>
        <v>#VALUE!</v>
      </c>
      <c r="BQ85" s="199" t="e">
        <f t="shared" si="183"/>
        <v>#VALUE!</v>
      </c>
      <c r="BR85" s="199" t="e">
        <f t="shared" si="183"/>
        <v>#VALUE!</v>
      </c>
      <c r="BS85" s="65"/>
      <c r="BT85" s="65"/>
      <c r="BU85" s="65"/>
      <c r="BV85" s="65"/>
      <c r="BW85" s="65"/>
      <c r="BX85" s="65"/>
      <c r="BY85" s="65"/>
      <c r="BZ85" s="199" t="e">
        <f>AVERAGE(BZ37:BZ40)</f>
        <v>#VALUE!</v>
      </c>
      <c r="CA85" s="199" t="e">
        <f t="shared" ref="CA85:CK85" si="184">AVERAGE(CA37:CA40)</f>
        <v>#VALUE!</v>
      </c>
      <c r="CB85" s="199" t="e">
        <f t="shared" si="184"/>
        <v>#VALUE!</v>
      </c>
      <c r="CC85" s="199" t="e">
        <f t="shared" si="184"/>
        <v>#VALUE!</v>
      </c>
      <c r="CD85" s="199" t="e">
        <f t="shared" si="184"/>
        <v>#VALUE!</v>
      </c>
      <c r="CE85" s="199" t="e">
        <f t="shared" si="184"/>
        <v>#VALUE!</v>
      </c>
      <c r="CF85" s="199" t="e">
        <f t="shared" si="184"/>
        <v>#VALUE!</v>
      </c>
      <c r="CG85" s="199" t="e">
        <f t="shared" si="184"/>
        <v>#VALUE!</v>
      </c>
      <c r="CH85" s="199" t="e">
        <f t="shared" si="184"/>
        <v>#VALUE!</v>
      </c>
      <c r="CI85" s="199" t="e">
        <f t="shared" si="184"/>
        <v>#VALUE!</v>
      </c>
      <c r="CJ85" s="199" t="e">
        <f t="shared" si="184"/>
        <v>#VALUE!</v>
      </c>
      <c r="CK85" s="199" t="e">
        <f t="shared" si="184"/>
        <v>#VALUE!</v>
      </c>
      <c r="CL85" s="65"/>
      <c r="CM85" s="65"/>
      <c r="CN85" s="65"/>
      <c r="CO85" s="65"/>
      <c r="CP85" s="65"/>
      <c r="CQ85" s="65"/>
      <c r="CR85" s="65"/>
      <c r="CS85" s="199" t="e">
        <f>AVERAGE(CS37:CS40)</f>
        <v>#VALUE!</v>
      </c>
      <c r="CT85" s="199" t="e">
        <f t="shared" ref="CT85:DD85" si="185">AVERAGE(CT37:CT40)</f>
        <v>#VALUE!</v>
      </c>
      <c r="CU85" s="199" t="e">
        <f t="shared" si="185"/>
        <v>#VALUE!</v>
      </c>
      <c r="CV85" s="199" t="e">
        <f t="shared" si="185"/>
        <v>#VALUE!</v>
      </c>
      <c r="CW85" s="199" t="e">
        <f t="shared" si="185"/>
        <v>#VALUE!</v>
      </c>
      <c r="CX85" s="199" t="e">
        <f t="shared" si="185"/>
        <v>#VALUE!</v>
      </c>
      <c r="CY85" s="199" t="e">
        <f t="shared" si="185"/>
        <v>#VALUE!</v>
      </c>
      <c r="CZ85" s="199" t="e">
        <f t="shared" si="185"/>
        <v>#VALUE!</v>
      </c>
      <c r="DA85" s="199" t="e">
        <f t="shared" si="185"/>
        <v>#VALUE!</v>
      </c>
      <c r="DB85" s="199" t="e">
        <f t="shared" si="185"/>
        <v>#VALUE!</v>
      </c>
      <c r="DC85" s="199" t="e">
        <f t="shared" si="185"/>
        <v>#VALUE!</v>
      </c>
      <c r="DD85" s="199" t="e">
        <f t="shared" si="185"/>
        <v>#VALUE!</v>
      </c>
      <c r="DE85" s="65"/>
      <c r="DF85" s="65"/>
      <c r="DG85" s="65"/>
      <c r="DH85" s="65"/>
      <c r="DI85" s="65"/>
      <c r="DJ85" s="65"/>
      <c r="DK85" s="65"/>
      <c r="DL85" s="65"/>
      <c r="DM85" s="65"/>
      <c r="DN85" s="65"/>
      <c r="DO85" s="65"/>
      <c r="DP85" s="65"/>
      <c r="DQ85" s="65"/>
      <c r="DR85" s="65"/>
      <c r="DS85" s="65"/>
      <c r="DT85" s="65"/>
      <c r="DU85" s="65"/>
      <c r="DV85" s="65"/>
    </row>
    <row r="86" spans="1:126">
      <c r="A86" s="65"/>
      <c r="B86" s="199" t="e">
        <f>STDEV(B37:B40)</f>
        <v>#VALUE!</v>
      </c>
      <c r="C86" s="199" t="e">
        <f t="shared" ref="C86:M86" si="186">STDEV(C37:C40)</f>
        <v>#VALUE!</v>
      </c>
      <c r="D86" s="199" t="e">
        <f t="shared" si="186"/>
        <v>#VALUE!</v>
      </c>
      <c r="E86" s="199" t="e">
        <f t="shared" si="186"/>
        <v>#VALUE!</v>
      </c>
      <c r="F86" s="199" t="e">
        <f t="shared" si="186"/>
        <v>#VALUE!</v>
      </c>
      <c r="G86" s="199" t="e">
        <f t="shared" si="186"/>
        <v>#VALUE!</v>
      </c>
      <c r="H86" s="199" t="e">
        <f t="shared" si="186"/>
        <v>#VALUE!</v>
      </c>
      <c r="I86" s="199" t="e">
        <f t="shared" si="186"/>
        <v>#VALUE!</v>
      </c>
      <c r="J86" s="199" t="e">
        <f t="shared" si="186"/>
        <v>#VALUE!</v>
      </c>
      <c r="K86" s="199" t="e">
        <f t="shared" si="186"/>
        <v>#VALUE!</v>
      </c>
      <c r="L86" s="199" t="e">
        <f t="shared" si="186"/>
        <v>#VALUE!</v>
      </c>
      <c r="M86" s="199" t="e">
        <f t="shared" si="186"/>
        <v>#VALUE!</v>
      </c>
      <c r="N86" s="65"/>
      <c r="O86" s="65"/>
      <c r="P86" s="65"/>
      <c r="Q86" s="65"/>
      <c r="R86" s="65"/>
      <c r="S86" s="65"/>
      <c r="T86" s="65"/>
      <c r="U86" s="199" t="e">
        <f>STDEV(U37:U40)</f>
        <v>#VALUE!</v>
      </c>
      <c r="V86" s="199" t="e">
        <f t="shared" ref="V86:AF86" si="187">STDEV(V37:V40)</f>
        <v>#VALUE!</v>
      </c>
      <c r="W86" s="199" t="e">
        <f t="shared" si="187"/>
        <v>#VALUE!</v>
      </c>
      <c r="X86" s="199" t="e">
        <f t="shared" si="187"/>
        <v>#VALUE!</v>
      </c>
      <c r="Y86" s="199" t="e">
        <f t="shared" si="187"/>
        <v>#VALUE!</v>
      </c>
      <c r="Z86" s="199" t="e">
        <f t="shared" si="187"/>
        <v>#VALUE!</v>
      </c>
      <c r="AA86" s="199" t="e">
        <f t="shared" si="187"/>
        <v>#VALUE!</v>
      </c>
      <c r="AB86" s="199" t="e">
        <f t="shared" si="187"/>
        <v>#VALUE!</v>
      </c>
      <c r="AC86" s="199" t="e">
        <f t="shared" si="187"/>
        <v>#VALUE!</v>
      </c>
      <c r="AD86" s="199" t="e">
        <f t="shared" si="187"/>
        <v>#VALUE!</v>
      </c>
      <c r="AE86" s="199" t="e">
        <f t="shared" si="187"/>
        <v>#VALUE!</v>
      </c>
      <c r="AF86" s="199" t="e">
        <f t="shared" si="187"/>
        <v>#VALUE!</v>
      </c>
      <c r="AG86" s="65"/>
      <c r="AH86" s="65"/>
      <c r="AI86" s="65"/>
      <c r="AJ86" s="65"/>
      <c r="AK86" s="65"/>
      <c r="AL86" s="65"/>
      <c r="AM86" s="65"/>
      <c r="AN86" s="199" t="e">
        <f>STDEV(AN37:AN40)</f>
        <v>#VALUE!</v>
      </c>
      <c r="AO86" s="199" t="e">
        <f t="shared" ref="AO86:AY86" si="188">STDEV(AO37:AO40)</f>
        <v>#VALUE!</v>
      </c>
      <c r="AP86" s="199" t="e">
        <f t="shared" si="188"/>
        <v>#VALUE!</v>
      </c>
      <c r="AQ86" s="199" t="e">
        <f t="shared" si="188"/>
        <v>#VALUE!</v>
      </c>
      <c r="AR86" s="199" t="e">
        <f t="shared" si="188"/>
        <v>#VALUE!</v>
      </c>
      <c r="AS86" s="199" t="e">
        <f t="shared" si="188"/>
        <v>#VALUE!</v>
      </c>
      <c r="AT86" s="199" t="e">
        <f t="shared" si="188"/>
        <v>#VALUE!</v>
      </c>
      <c r="AU86" s="199" t="e">
        <f t="shared" si="188"/>
        <v>#VALUE!</v>
      </c>
      <c r="AV86" s="199" t="e">
        <f t="shared" si="188"/>
        <v>#VALUE!</v>
      </c>
      <c r="AW86" s="199" t="e">
        <f t="shared" si="188"/>
        <v>#VALUE!</v>
      </c>
      <c r="AX86" s="199" t="e">
        <f t="shared" si="188"/>
        <v>#VALUE!</v>
      </c>
      <c r="AY86" s="199" t="e">
        <f t="shared" si="188"/>
        <v>#VALUE!</v>
      </c>
      <c r="AZ86" s="65"/>
      <c r="BA86" s="65"/>
      <c r="BB86" s="65"/>
      <c r="BC86" s="65"/>
      <c r="BD86" s="65"/>
      <c r="BE86" s="65"/>
      <c r="BF86" s="65"/>
      <c r="BG86" s="199" t="e">
        <f>STDEV(BG37:BG40)</f>
        <v>#VALUE!</v>
      </c>
      <c r="BH86" s="199" t="e">
        <f t="shared" ref="BH86:BR86" si="189">STDEV(BH37:BH40)</f>
        <v>#VALUE!</v>
      </c>
      <c r="BI86" s="199" t="e">
        <f t="shared" si="189"/>
        <v>#VALUE!</v>
      </c>
      <c r="BJ86" s="199" t="e">
        <f t="shared" si="189"/>
        <v>#VALUE!</v>
      </c>
      <c r="BK86" s="199" t="e">
        <f t="shared" si="189"/>
        <v>#VALUE!</v>
      </c>
      <c r="BL86" s="199" t="e">
        <f t="shared" si="189"/>
        <v>#VALUE!</v>
      </c>
      <c r="BM86" s="199" t="e">
        <f t="shared" si="189"/>
        <v>#VALUE!</v>
      </c>
      <c r="BN86" s="199" t="e">
        <f t="shared" si="189"/>
        <v>#VALUE!</v>
      </c>
      <c r="BO86" s="199" t="e">
        <f t="shared" si="189"/>
        <v>#VALUE!</v>
      </c>
      <c r="BP86" s="199" t="e">
        <f t="shared" si="189"/>
        <v>#VALUE!</v>
      </c>
      <c r="BQ86" s="199" t="e">
        <f t="shared" si="189"/>
        <v>#VALUE!</v>
      </c>
      <c r="BR86" s="199" t="e">
        <f t="shared" si="189"/>
        <v>#VALUE!</v>
      </c>
      <c r="BS86" s="65"/>
      <c r="BT86" s="65"/>
      <c r="BU86" s="65"/>
      <c r="BV86" s="65"/>
      <c r="BW86" s="65"/>
      <c r="BX86" s="65"/>
      <c r="BY86" s="65"/>
      <c r="BZ86" s="199" t="e">
        <f>STDEV(BZ37:BZ40)</f>
        <v>#VALUE!</v>
      </c>
      <c r="CA86" s="199" t="e">
        <f t="shared" ref="CA86:CK86" si="190">STDEV(CA37:CA40)</f>
        <v>#VALUE!</v>
      </c>
      <c r="CB86" s="199" t="e">
        <f t="shared" si="190"/>
        <v>#VALUE!</v>
      </c>
      <c r="CC86" s="199" t="e">
        <f t="shared" si="190"/>
        <v>#VALUE!</v>
      </c>
      <c r="CD86" s="199" t="e">
        <f t="shared" si="190"/>
        <v>#VALUE!</v>
      </c>
      <c r="CE86" s="199" t="e">
        <f t="shared" si="190"/>
        <v>#VALUE!</v>
      </c>
      <c r="CF86" s="199" t="e">
        <f t="shared" si="190"/>
        <v>#VALUE!</v>
      </c>
      <c r="CG86" s="199" t="e">
        <f t="shared" si="190"/>
        <v>#VALUE!</v>
      </c>
      <c r="CH86" s="199" t="e">
        <f t="shared" si="190"/>
        <v>#VALUE!</v>
      </c>
      <c r="CI86" s="199" t="e">
        <f t="shared" si="190"/>
        <v>#VALUE!</v>
      </c>
      <c r="CJ86" s="199" t="e">
        <f t="shared" si="190"/>
        <v>#VALUE!</v>
      </c>
      <c r="CK86" s="199" t="e">
        <f t="shared" si="190"/>
        <v>#VALUE!</v>
      </c>
      <c r="CL86" s="65"/>
      <c r="CM86" s="65"/>
      <c r="CN86" s="65"/>
      <c r="CO86" s="65"/>
      <c r="CP86" s="65"/>
      <c r="CQ86" s="65"/>
      <c r="CR86" s="65"/>
      <c r="CS86" s="199" t="e">
        <f>STDEV(CS37:CS40)</f>
        <v>#VALUE!</v>
      </c>
      <c r="CT86" s="199" t="e">
        <f t="shared" ref="CT86:DD86" si="191">STDEV(CT37:CT40)</f>
        <v>#VALUE!</v>
      </c>
      <c r="CU86" s="199" t="e">
        <f t="shared" si="191"/>
        <v>#VALUE!</v>
      </c>
      <c r="CV86" s="199" t="e">
        <f t="shared" si="191"/>
        <v>#VALUE!</v>
      </c>
      <c r="CW86" s="199" t="e">
        <f t="shared" si="191"/>
        <v>#VALUE!</v>
      </c>
      <c r="CX86" s="199" t="e">
        <f t="shared" si="191"/>
        <v>#VALUE!</v>
      </c>
      <c r="CY86" s="199" t="e">
        <f t="shared" si="191"/>
        <v>#VALUE!</v>
      </c>
      <c r="CZ86" s="199" t="e">
        <f t="shared" si="191"/>
        <v>#VALUE!</v>
      </c>
      <c r="DA86" s="199" t="e">
        <f t="shared" si="191"/>
        <v>#VALUE!</v>
      </c>
      <c r="DB86" s="199" t="e">
        <f t="shared" si="191"/>
        <v>#VALUE!</v>
      </c>
      <c r="DC86" s="199" t="e">
        <f t="shared" si="191"/>
        <v>#VALUE!</v>
      </c>
      <c r="DD86" s="199" t="e">
        <f t="shared" si="191"/>
        <v>#VALUE!</v>
      </c>
      <c r="DE86" s="65"/>
      <c r="DF86" s="65"/>
      <c r="DG86" s="65"/>
      <c r="DH86" s="65"/>
      <c r="DI86" s="65"/>
      <c r="DJ86" s="65"/>
      <c r="DK86" s="65"/>
      <c r="DL86" s="65"/>
      <c r="DM86" s="65"/>
      <c r="DN86" s="65"/>
      <c r="DO86" s="65"/>
      <c r="DP86" s="65"/>
      <c r="DQ86" s="65"/>
      <c r="DR86" s="65"/>
      <c r="DS86" s="65"/>
      <c r="DT86" s="65"/>
      <c r="DU86" s="65"/>
      <c r="DV86" s="65"/>
    </row>
    <row r="87" spans="1:126">
      <c r="A87" s="65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2"/>
      <c r="N87" s="65"/>
      <c r="O87" s="65"/>
      <c r="P87" s="65"/>
      <c r="Q87" s="65"/>
      <c r="R87" s="65"/>
      <c r="S87" s="65"/>
      <c r="T87" s="65"/>
      <c r="U87" s="200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2"/>
      <c r="AG87" s="65"/>
      <c r="AH87" s="65"/>
      <c r="AI87" s="65"/>
      <c r="AJ87" s="65"/>
      <c r="AK87" s="65"/>
      <c r="AL87" s="65"/>
      <c r="AM87" s="65"/>
      <c r="AN87" s="200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2"/>
      <c r="AZ87" s="65"/>
      <c r="BA87" s="65"/>
      <c r="BB87" s="65"/>
      <c r="BC87" s="65"/>
      <c r="BD87" s="65"/>
      <c r="BE87" s="65"/>
      <c r="BF87" s="65"/>
      <c r="BG87" s="200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2"/>
      <c r="BS87" s="65"/>
      <c r="BT87" s="65"/>
      <c r="BU87" s="65"/>
      <c r="BV87" s="65"/>
      <c r="BW87" s="65"/>
      <c r="BX87" s="65"/>
      <c r="BY87" s="65"/>
      <c r="BZ87" s="200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2"/>
      <c r="CL87" s="65"/>
      <c r="CM87" s="65"/>
      <c r="CN87" s="65"/>
      <c r="CO87" s="65"/>
      <c r="CP87" s="65"/>
      <c r="CQ87" s="65"/>
      <c r="CR87" s="65"/>
      <c r="CS87" s="200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2"/>
      <c r="DE87" s="65"/>
      <c r="DF87" s="65"/>
      <c r="DG87" s="65"/>
      <c r="DH87" s="65"/>
      <c r="DI87" s="65"/>
      <c r="DJ87" s="65"/>
      <c r="DK87" s="65"/>
      <c r="DL87" s="65"/>
      <c r="DM87" s="65"/>
      <c r="DN87" s="65"/>
      <c r="DO87" s="65"/>
      <c r="DP87" s="65"/>
      <c r="DQ87" s="65"/>
      <c r="DR87" s="65"/>
      <c r="DS87" s="65"/>
      <c r="DT87" s="65"/>
      <c r="DU87" s="65"/>
      <c r="DV87" s="65"/>
    </row>
    <row r="88" spans="1:126">
      <c r="A88" s="65"/>
      <c r="B88" s="199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65"/>
      <c r="O88" s="65"/>
      <c r="P88" s="65"/>
      <c r="Q88" s="65"/>
      <c r="R88" s="65"/>
      <c r="S88" s="65"/>
      <c r="T88" s="65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65"/>
      <c r="AH88" s="65"/>
      <c r="AI88" s="65"/>
      <c r="AJ88" s="65"/>
      <c r="AK88" s="65"/>
      <c r="AL88" s="65"/>
      <c r="AM88" s="65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65"/>
      <c r="BA88" s="65"/>
      <c r="BB88" s="65"/>
      <c r="BC88" s="65"/>
      <c r="BD88" s="65"/>
      <c r="BE88" s="65"/>
      <c r="BF88" s="65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65"/>
      <c r="BT88" s="65"/>
      <c r="BU88" s="65"/>
      <c r="BV88" s="65"/>
      <c r="BW88" s="65"/>
      <c r="BX88" s="65"/>
      <c r="BY88" s="65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65"/>
      <c r="CM88" s="65"/>
      <c r="CN88" s="65"/>
      <c r="CO88" s="65"/>
      <c r="CP88" s="65"/>
      <c r="CQ88" s="65"/>
      <c r="CR88" s="65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65"/>
      <c r="DF88" s="65"/>
      <c r="DG88" s="65"/>
      <c r="DH88" s="65"/>
      <c r="DI88" s="65"/>
      <c r="DJ88" s="65"/>
      <c r="DK88" s="65"/>
      <c r="DL88" s="65"/>
      <c r="DM88" s="65"/>
      <c r="DN88" s="65"/>
      <c r="DO88" s="65"/>
      <c r="DP88" s="65"/>
      <c r="DQ88" s="65"/>
      <c r="DR88" s="65"/>
      <c r="DS88" s="65"/>
      <c r="DT88" s="65"/>
      <c r="DU88" s="65"/>
      <c r="DV88" s="65"/>
    </row>
    <row r="89" spans="1:126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/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65"/>
      <c r="CR89" s="65"/>
      <c r="CS89" s="65"/>
      <c r="CT89" s="65"/>
      <c r="CU89" s="65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5"/>
      <c r="DL89" s="65"/>
      <c r="DM89" s="65"/>
      <c r="DN89" s="65"/>
      <c r="DO89" s="65"/>
      <c r="DP89" s="65"/>
      <c r="DQ89" s="65"/>
      <c r="DR89" s="65"/>
      <c r="DS89" s="65"/>
      <c r="DT89" s="65"/>
      <c r="DU89" s="65"/>
      <c r="DV89" s="65"/>
    </row>
    <row r="90" spans="1:126">
      <c r="A90" s="65" t="s">
        <v>63</v>
      </c>
      <c r="B90" s="203" t="e">
        <f>AVERAGE(B42:B45)</f>
        <v>#VALUE!</v>
      </c>
      <c r="C90" s="203" t="e">
        <f t="shared" ref="C90:M90" si="192">AVERAGE(C42:C45)</f>
        <v>#VALUE!</v>
      </c>
      <c r="D90" s="203" t="e">
        <f t="shared" si="192"/>
        <v>#VALUE!</v>
      </c>
      <c r="E90" s="203" t="e">
        <f t="shared" si="192"/>
        <v>#VALUE!</v>
      </c>
      <c r="F90" s="203" t="e">
        <f t="shared" si="192"/>
        <v>#VALUE!</v>
      </c>
      <c r="G90" s="203" t="e">
        <f t="shared" si="192"/>
        <v>#VALUE!</v>
      </c>
      <c r="H90" s="203" t="e">
        <f t="shared" si="192"/>
        <v>#VALUE!</v>
      </c>
      <c r="I90" s="203" t="e">
        <f t="shared" si="192"/>
        <v>#VALUE!</v>
      </c>
      <c r="J90" s="203" t="e">
        <f t="shared" si="192"/>
        <v>#VALUE!</v>
      </c>
      <c r="K90" s="203" t="e">
        <f t="shared" si="192"/>
        <v>#VALUE!</v>
      </c>
      <c r="L90" s="203" t="e">
        <f t="shared" si="192"/>
        <v>#VALUE!</v>
      </c>
      <c r="M90" s="203" t="e">
        <f t="shared" si="192"/>
        <v>#VALUE!</v>
      </c>
      <c r="N90" s="65"/>
      <c r="O90" s="65"/>
      <c r="P90" s="65"/>
      <c r="Q90" s="65"/>
      <c r="R90" s="65"/>
      <c r="S90" s="65"/>
      <c r="T90" s="65" t="s">
        <v>63</v>
      </c>
      <c r="U90" s="203" t="e">
        <f>AVERAGE(U42:U45)</f>
        <v>#VALUE!</v>
      </c>
      <c r="V90" s="203" t="e">
        <f t="shared" ref="V90:AF90" si="193">AVERAGE(V42:V45)</f>
        <v>#VALUE!</v>
      </c>
      <c r="W90" s="203" t="e">
        <f t="shared" si="193"/>
        <v>#VALUE!</v>
      </c>
      <c r="X90" s="203" t="e">
        <f t="shared" si="193"/>
        <v>#VALUE!</v>
      </c>
      <c r="Y90" s="203" t="e">
        <f t="shared" si="193"/>
        <v>#VALUE!</v>
      </c>
      <c r="Z90" s="203" t="e">
        <f t="shared" si="193"/>
        <v>#VALUE!</v>
      </c>
      <c r="AA90" s="203" t="e">
        <f t="shared" si="193"/>
        <v>#VALUE!</v>
      </c>
      <c r="AB90" s="203" t="e">
        <f t="shared" si="193"/>
        <v>#VALUE!</v>
      </c>
      <c r="AC90" s="203" t="e">
        <f t="shared" si="193"/>
        <v>#VALUE!</v>
      </c>
      <c r="AD90" s="203" t="e">
        <f t="shared" si="193"/>
        <v>#VALUE!</v>
      </c>
      <c r="AE90" s="203" t="e">
        <f t="shared" si="193"/>
        <v>#VALUE!</v>
      </c>
      <c r="AF90" s="203" t="e">
        <f t="shared" si="193"/>
        <v>#VALUE!</v>
      </c>
      <c r="AG90" s="65"/>
      <c r="AH90" s="65"/>
      <c r="AI90" s="65"/>
      <c r="AJ90" s="65"/>
      <c r="AK90" s="65"/>
      <c r="AL90" s="65"/>
      <c r="AM90" s="65" t="s">
        <v>63</v>
      </c>
      <c r="AN90" s="203" t="e">
        <f>AVERAGE(AN42:AN45)</f>
        <v>#VALUE!</v>
      </c>
      <c r="AO90" s="203" t="e">
        <f t="shared" ref="AO90:AY90" si="194">AVERAGE(AO42:AO45)</f>
        <v>#VALUE!</v>
      </c>
      <c r="AP90" s="203" t="e">
        <f t="shared" si="194"/>
        <v>#VALUE!</v>
      </c>
      <c r="AQ90" s="203" t="e">
        <f t="shared" si="194"/>
        <v>#VALUE!</v>
      </c>
      <c r="AR90" s="203" t="e">
        <f t="shared" si="194"/>
        <v>#VALUE!</v>
      </c>
      <c r="AS90" s="203" t="e">
        <f t="shared" si="194"/>
        <v>#VALUE!</v>
      </c>
      <c r="AT90" s="203" t="e">
        <f t="shared" si="194"/>
        <v>#VALUE!</v>
      </c>
      <c r="AU90" s="203" t="e">
        <f t="shared" si="194"/>
        <v>#VALUE!</v>
      </c>
      <c r="AV90" s="203" t="e">
        <f t="shared" si="194"/>
        <v>#VALUE!</v>
      </c>
      <c r="AW90" s="203" t="e">
        <f t="shared" si="194"/>
        <v>#VALUE!</v>
      </c>
      <c r="AX90" s="203" t="e">
        <f t="shared" si="194"/>
        <v>#VALUE!</v>
      </c>
      <c r="AY90" s="203" t="e">
        <f t="shared" si="194"/>
        <v>#VALUE!</v>
      </c>
      <c r="AZ90" s="65"/>
      <c r="BA90" s="65"/>
      <c r="BB90" s="65"/>
      <c r="BC90" s="65"/>
      <c r="BD90" s="65"/>
      <c r="BE90" s="65"/>
      <c r="BF90" s="65" t="s">
        <v>63</v>
      </c>
      <c r="BG90" s="203" t="e">
        <f>AVERAGE(BG42:BG45)</f>
        <v>#VALUE!</v>
      </c>
      <c r="BH90" s="203" t="e">
        <f t="shared" ref="BH90:BR90" si="195">AVERAGE(BH42:BH45)</f>
        <v>#VALUE!</v>
      </c>
      <c r="BI90" s="203" t="e">
        <f t="shared" si="195"/>
        <v>#VALUE!</v>
      </c>
      <c r="BJ90" s="203" t="e">
        <f t="shared" si="195"/>
        <v>#VALUE!</v>
      </c>
      <c r="BK90" s="203" t="e">
        <f t="shared" si="195"/>
        <v>#VALUE!</v>
      </c>
      <c r="BL90" s="203" t="e">
        <f t="shared" si="195"/>
        <v>#VALUE!</v>
      </c>
      <c r="BM90" s="203" t="e">
        <f t="shared" si="195"/>
        <v>#VALUE!</v>
      </c>
      <c r="BN90" s="203" t="e">
        <f t="shared" si="195"/>
        <v>#VALUE!</v>
      </c>
      <c r="BO90" s="203" t="e">
        <f t="shared" si="195"/>
        <v>#VALUE!</v>
      </c>
      <c r="BP90" s="203" t="e">
        <f t="shared" si="195"/>
        <v>#VALUE!</v>
      </c>
      <c r="BQ90" s="203" t="e">
        <f t="shared" si="195"/>
        <v>#VALUE!</v>
      </c>
      <c r="BR90" s="203" t="e">
        <f t="shared" si="195"/>
        <v>#VALUE!</v>
      </c>
      <c r="BS90" s="65"/>
      <c r="BT90" s="65"/>
      <c r="BU90" s="65"/>
      <c r="BV90" s="65"/>
      <c r="BW90" s="65"/>
      <c r="BX90" s="65"/>
      <c r="BY90" s="65" t="s">
        <v>63</v>
      </c>
      <c r="BZ90" s="203" t="e">
        <f>AVERAGE(BZ42:BZ45)</f>
        <v>#VALUE!</v>
      </c>
      <c r="CA90" s="203" t="e">
        <f t="shared" ref="CA90:CK90" si="196">AVERAGE(CA42:CA45)</f>
        <v>#VALUE!</v>
      </c>
      <c r="CB90" s="203" t="e">
        <f t="shared" si="196"/>
        <v>#VALUE!</v>
      </c>
      <c r="CC90" s="203" t="e">
        <f t="shared" si="196"/>
        <v>#VALUE!</v>
      </c>
      <c r="CD90" s="203" t="e">
        <f t="shared" si="196"/>
        <v>#VALUE!</v>
      </c>
      <c r="CE90" s="203" t="e">
        <f t="shared" si="196"/>
        <v>#VALUE!</v>
      </c>
      <c r="CF90" s="203" t="e">
        <f t="shared" si="196"/>
        <v>#VALUE!</v>
      </c>
      <c r="CG90" s="203" t="e">
        <f t="shared" si="196"/>
        <v>#VALUE!</v>
      </c>
      <c r="CH90" s="203" t="e">
        <f t="shared" si="196"/>
        <v>#VALUE!</v>
      </c>
      <c r="CI90" s="203" t="e">
        <f t="shared" si="196"/>
        <v>#VALUE!</v>
      </c>
      <c r="CJ90" s="203" t="e">
        <f t="shared" si="196"/>
        <v>#VALUE!</v>
      </c>
      <c r="CK90" s="203" t="e">
        <f t="shared" si="196"/>
        <v>#VALUE!</v>
      </c>
      <c r="CL90" s="65"/>
      <c r="CM90" s="65"/>
      <c r="CN90" s="65"/>
      <c r="CO90" s="65"/>
      <c r="CP90" s="65"/>
      <c r="CQ90" s="65"/>
      <c r="CR90" s="65" t="s">
        <v>63</v>
      </c>
      <c r="CS90" s="203" t="e">
        <f>AVERAGE(CS42:CS45)</f>
        <v>#VALUE!</v>
      </c>
      <c r="CT90" s="203" t="e">
        <f t="shared" ref="CT90:DD90" si="197">AVERAGE(CT42:CT45)</f>
        <v>#VALUE!</v>
      </c>
      <c r="CU90" s="203" t="e">
        <f t="shared" si="197"/>
        <v>#VALUE!</v>
      </c>
      <c r="CV90" s="203" t="e">
        <f t="shared" si="197"/>
        <v>#VALUE!</v>
      </c>
      <c r="CW90" s="203" t="e">
        <f t="shared" si="197"/>
        <v>#VALUE!</v>
      </c>
      <c r="CX90" s="203" t="e">
        <f t="shared" si="197"/>
        <v>#VALUE!</v>
      </c>
      <c r="CY90" s="203" t="e">
        <f t="shared" si="197"/>
        <v>#VALUE!</v>
      </c>
      <c r="CZ90" s="203" t="e">
        <f t="shared" si="197"/>
        <v>#VALUE!</v>
      </c>
      <c r="DA90" s="203" t="e">
        <f t="shared" si="197"/>
        <v>#VALUE!</v>
      </c>
      <c r="DB90" s="203" t="e">
        <f t="shared" si="197"/>
        <v>#VALUE!</v>
      </c>
      <c r="DC90" s="203" t="e">
        <f t="shared" si="197"/>
        <v>#VALUE!</v>
      </c>
      <c r="DD90" s="203" t="e">
        <f t="shared" si="197"/>
        <v>#VALUE!</v>
      </c>
      <c r="DE90" s="65"/>
      <c r="DF90" s="65"/>
      <c r="DG90" s="65"/>
      <c r="DH90" s="65"/>
      <c r="DI90" s="65"/>
      <c r="DJ90" s="65"/>
      <c r="DK90" s="65"/>
      <c r="DL90" s="65"/>
      <c r="DM90" s="65"/>
      <c r="DN90" s="65"/>
      <c r="DO90" s="65"/>
      <c r="DP90" s="65"/>
      <c r="DQ90" s="65"/>
      <c r="DR90" s="65"/>
      <c r="DS90" s="65"/>
      <c r="DT90" s="65"/>
      <c r="DU90" s="65"/>
      <c r="DV90" s="65"/>
    </row>
    <row r="91" spans="1:126">
      <c r="A91" s="65" t="s">
        <v>62</v>
      </c>
      <c r="B91" s="203" t="e">
        <f>STDEV(B42:B45)</f>
        <v>#VALUE!</v>
      </c>
      <c r="C91" s="203" t="e">
        <f t="shared" ref="C91:M91" si="198">STDEV(C42:C45)</f>
        <v>#VALUE!</v>
      </c>
      <c r="D91" s="203" t="e">
        <f t="shared" si="198"/>
        <v>#VALUE!</v>
      </c>
      <c r="E91" s="203" t="e">
        <f t="shared" si="198"/>
        <v>#VALUE!</v>
      </c>
      <c r="F91" s="203" t="e">
        <f t="shared" si="198"/>
        <v>#VALUE!</v>
      </c>
      <c r="G91" s="203" t="e">
        <f t="shared" si="198"/>
        <v>#VALUE!</v>
      </c>
      <c r="H91" s="203" t="e">
        <f t="shared" si="198"/>
        <v>#VALUE!</v>
      </c>
      <c r="I91" s="203" t="e">
        <f t="shared" si="198"/>
        <v>#VALUE!</v>
      </c>
      <c r="J91" s="203" t="e">
        <f t="shared" si="198"/>
        <v>#VALUE!</v>
      </c>
      <c r="K91" s="203" t="e">
        <f t="shared" si="198"/>
        <v>#VALUE!</v>
      </c>
      <c r="L91" s="203" t="e">
        <f t="shared" si="198"/>
        <v>#VALUE!</v>
      </c>
      <c r="M91" s="203" t="e">
        <f t="shared" si="198"/>
        <v>#VALUE!</v>
      </c>
      <c r="N91" s="65"/>
      <c r="O91" s="65"/>
      <c r="P91" s="65"/>
      <c r="Q91" s="65"/>
      <c r="R91" s="65"/>
      <c r="S91" s="65"/>
      <c r="T91" s="65" t="s">
        <v>62</v>
      </c>
      <c r="U91" s="203" t="e">
        <f>STDEV(U42:U45)</f>
        <v>#VALUE!</v>
      </c>
      <c r="V91" s="203" t="e">
        <f t="shared" ref="V91:AF91" si="199">STDEV(V42:V45)</f>
        <v>#VALUE!</v>
      </c>
      <c r="W91" s="203" t="e">
        <f t="shared" si="199"/>
        <v>#VALUE!</v>
      </c>
      <c r="X91" s="203" t="e">
        <f t="shared" si="199"/>
        <v>#VALUE!</v>
      </c>
      <c r="Y91" s="203" t="e">
        <f t="shared" si="199"/>
        <v>#VALUE!</v>
      </c>
      <c r="Z91" s="203" t="e">
        <f t="shared" si="199"/>
        <v>#VALUE!</v>
      </c>
      <c r="AA91" s="203" t="e">
        <f t="shared" si="199"/>
        <v>#VALUE!</v>
      </c>
      <c r="AB91" s="203" t="e">
        <f t="shared" si="199"/>
        <v>#VALUE!</v>
      </c>
      <c r="AC91" s="203" t="e">
        <f t="shared" si="199"/>
        <v>#VALUE!</v>
      </c>
      <c r="AD91" s="203" t="e">
        <f t="shared" si="199"/>
        <v>#VALUE!</v>
      </c>
      <c r="AE91" s="203" t="e">
        <f t="shared" si="199"/>
        <v>#VALUE!</v>
      </c>
      <c r="AF91" s="203" t="e">
        <f t="shared" si="199"/>
        <v>#VALUE!</v>
      </c>
      <c r="AG91" s="65"/>
      <c r="AH91" s="65"/>
      <c r="AI91" s="65"/>
      <c r="AJ91" s="65"/>
      <c r="AK91" s="65"/>
      <c r="AL91" s="65"/>
      <c r="AM91" s="65" t="s">
        <v>62</v>
      </c>
      <c r="AN91" s="203" t="e">
        <f>STDEV(AN42:AN45)</f>
        <v>#VALUE!</v>
      </c>
      <c r="AO91" s="203" t="e">
        <f t="shared" ref="AO91:AY91" si="200">STDEV(AO42:AO45)</f>
        <v>#VALUE!</v>
      </c>
      <c r="AP91" s="203" t="e">
        <f t="shared" si="200"/>
        <v>#VALUE!</v>
      </c>
      <c r="AQ91" s="203" t="e">
        <f t="shared" si="200"/>
        <v>#VALUE!</v>
      </c>
      <c r="AR91" s="203" t="e">
        <f t="shared" si="200"/>
        <v>#VALUE!</v>
      </c>
      <c r="AS91" s="203" t="e">
        <f t="shared" si="200"/>
        <v>#VALUE!</v>
      </c>
      <c r="AT91" s="203" t="e">
        <f t="shared" si="200"/>
        <v>#VALUE!</v>
      </c>
      <c r="AU91" s="203" t="e">
        <f t="shared" si="200"/>
        <v>#VALUE!</v>
      </c>
      <c r="AV91" s="203" t="e">
        <f t="shared" si="200"/>
        <v>#VALUE!</v>
      </c>
      <c r="AW91" s="203" t="e">
        <f t="shared" si="200"/>
        <v>#VALUE!</v>
      </c>
      <c r="AX91" s="203" t="e">
        <f t="shared" si="200"/>
        <v>#VALUE!</v>
      </c>
      <c r="AY91" s="203" t="e">
        <f t="shared" si="200"/>
        <v>#VALUE!</v>
      </c>
      <c r="AZ91" s="65"/>
      <c r="BA91" s="65"/>
      <c r="BB91" s="65"/>
      <c r="BC91" s="65"/>
      <c r="BD91" s="65"/>
      <c r="BE91" s="65"/>
      <c r="BF91" s="65" t="s">
        <v>62</v>
      </c>
      <c r="BG91" s="203" t="e">
        <f>STDEV(BG42:BG45)</f>
        <v>#VALUE!</v>
      </c>
      <c r="BH91" s="203" t="e">
        <f t="shared" ref="BH91:BR91" si="201">STDEV(BH42:BH45)</f>
        <v>#VALUE!</v>
      </c>
      <c r="BI91" s="203" t="e">
        <f t="shared" si="201"/>
        <v>#VALUE!</v>
      </c>
      <c r="BJ91" s="203" t="e">
        <f t="shared" si="201"/>
        <v>#VALUE!</v>
      </c>
      <c r="BK91" s="203" t="e">
        <f t="shared" si="201"/>
        <v>#VALUE!</v>
      </c>
      <c r="BL91" s="203" t="e">
        <f t="shared" si="201"/>
        <v>#VALUE!</v>
      </c>
      <c r="BM91" s="203" t="e">
        <f t="shared" si="201"/>
        <v>#VALUE!</v>
      </c>
      <c r="BN91" s="203" t="e">
        <f t="shared" si="201"/>
        <v>#VALUE!</v>
      </c>
      <c r="BO91" s="203" t="e">
        <f t="shared" si="201"/>
        <v>#VALUE!</v>
      </c>
      <c r="BP91" s="203" t="e">
        <f t="shared" si="201"/>
        <v>#VALUE!</v>
      </c>
      <c r="BQ91" s="203" t="e">
        <f t="shared" si="201"/>
        <v>#VALUE!</v>
      </c>
      <c r="BR91" s="203" t="e">
        <f t="shared" si="201"/>
        <v>#VALUE!</v>
      </c>
      <c r="BS91" s="65"/>
      <c r="BT91" s="65"/>
      <c r="BU91" s="65"/>
      <c r="BV91" s="65"/>
      <c r="BW91" s="65"/>
      <c r="BX91" s="65"/>
      <c r="BY91" s="65" t="s">
        <v>62</v>
      </c>
      <c r="BZ91" s="203" t="e">
        <f>STDEV(BZ42:BZ45)</f>
        <v>#VALUE!</v>
      </c>
      <c r="CA91" s="203" t="e">
        <f t="shared" ref="CA91:CK91" si="202">STDEV(CA42:CA45)</f>
        <v>#VALUE!</v>
      </c>
      <c r="CB91" s="203" t="e">
        <f t="shared" si="202"/>
        <v>#VALUE!</v>
      </c>
      <c r="CC91" s="203" t="e">
        <f t="shared" si="202"/>
        <v>#VALUE!</v>
      </c>
      <c r="CD91" s="203" t="e">
        <f t="shared" si="202"/>
        <v>#VALUE!</v>
      </c>
      <c r="CE91" s="203" t="e">
        <f t="shared" si="202"/>
        <v>#VALUE!</v>
      </c>
      <c r="CF91" s="203" t="e">
        <f t="shared" si="202"/>
        <v>#VALUE!</v>
      </c>
      <c r="CG91" s="203" t="e">
        <f t="shared" si="202"/>
        <v>#VALUE!</v>
      </c>
      <c r="CH91" s="203" t="e">
        <f t="shared" si="202"/>
        <v>#VALUE!</v>
      </c>
      <c r="CI91" s="203" t="e">
        <f t="shared" si="202"/>
        <v>#VALUE!</v>
      </c>
      <c r="CJ91" s="203" t="e">
        <f t="shared" si="202"/>
        <v>#VALUE!</v>
      </c>
      <c r="CK91" s="203" t="e">
        <f t="shared" si="202"/>
        <v>#VALUE!</v>
      </c>
      <c r="CL91" s="65"/>
      <c r="CM91" s="65"/>
      <c r="CN91" s="65"/>
      <c r="CO91" s="65"/>
      <c r="CP91" s="65"/>
      <c r="CQ91" s="65"/>
      <c r="CR91" s="65" t="s">
        <v>62</v>
      </c>
      <c r="CS91" s="203" t="e">
        <f>STDEV(CS42:CS45)</f>
        <v>#VALUE!</v>
      </c>
      <c r="CT91" s="203" t="e">
        <f t="shared" ref="CT91:DD91" si="203">STDEV(CT42:CT45)</f>
        <v>#VALUE!</v>
      </c>
      <c r="CU91" s="203" t="e">
        <f t="shared" si="203"/>
        <v>#VALUE!</v>
      </c>
      <c r="CV91" s="203" t="e">
        <f t="shared" si="203"/>
        <v>#VALUE!</v>
      </c>
      <c r="CW91" s="203" t="e">
        <f t="shared" si="203"/>
        <v>#VALUE!</v>
      </c>
      <c r="CX91" s="203" t="e">
        <f t="shared" si="203"/>
        <v>#VALUE!</v>
      </c>
      <c r="CY91" s="203" t="e">
        <f t="shared" si="203"/>
        <v>#VALUE!</v>
      </c>
      <c r="CZ91" s="203" t="e">
        <f t="shared" si="203"/>
        <v>#VALUE!</v>
      </c>
      <c r="DA91" s="203" t="e">
        <f t="shared" si="203"/>
        <v>#VALUE!</v>
      </c>
      <c r="DB91" s="203" t="e">
        <f t="shared" si="203"/>
        <v>#VALUE!</v>
      </c>
      <c r="DC91" s="203" t="e">
        <f t="shared" si="203"/>
        <v>#VALUE!</v>
      </c>
      <c r="DD91" s="203" t="e">
        <f t="shared" si="203"/>
        <v>#VALUE!</v>
      </c>
      <c r="DE91" s="65"/>
      <c r="DF91" s="65"/>
      <c r="DG91" s="65"/>
      <c r="DH91" s="65"/>
      <c r="DI91" s="65"/>
      <c r="DJ91" s="65"/>
      <c r="DK91" s="65"/>
      <c r="DL91" s="65"/>
      <c r="DM91" s="65"/>
      <c r="DN91" s="65"/>
      <c r="DO91" s="65"/>
      <c r="DP91" s="65"/>
      <c r="DQ91" s="65"/>
      <c r="DR91" s="65"/>
      <c r="DS91" s="65"/>
      <c r="DT91" s="65"/>
      <c r="DU91" s="65"/>
      <c r="DV91" s="65"/>
    </row>
    <row r="92" spans="1:126">
      <c r="A92" s="65" t="s">
        <v>82</v>
      </c>
      <c r="B92" s="204"/>
      <c r="C92" s="205"/>
      <c r="D92" s="205"/>
      <c r="E92" s="205"/>
      <c r="F92" s="205"/>
      <c r="G92" s="205"/>
      <c r="H92" s="205"/>
      <c r="I92" s="205"/>
      <c r="J92" s="205"/>
      <c r="K92" s="205"/>
      <c r="L92" s="205"/>
      <c r="M92" s="206"/>
      <c r="N92" s="65"/>
      <c r="O92" s="65"/>
      <c r="P92" s="65"/>
      <c r="Q92" s="65"/>
      <c r="R92" s="65"/>
      <c r="S92" s="65"/>
      <c r="T92" s="65" t="s">
        <v>82</v>
      </c>
      <c r="U92" s="204"/>
      <c r="V92" s="205"/>
      <c r="W92" s="205"/>
      <c r="X92" s="205"/>
      <c r="Y92" s="205"/>
      <c r="Z92" s="205"/>
      <c r="AA92" s="205"/>
      <c r="AB92" s="205"/>
      <c r="AC92" s="205"/>
      <c r="AD92" s="205"/>
      <c r="AE92" s="205"/>
      <c r="AF92" s="206"/>
      <c r="AG92" s="65"/>
      <c r="AH92" s="65"/>
      <c r="AI92" s="65"/>
      <c r="AJ92" s="65"/>
      <c r="AK92" s="65"/>
      <c r="AL92" s="65"/>
      <c r="AM92" s="65" t="s">
        <v>82</v>
      </c>
      <c r="AN92" s="204"/>
      <c r="AO92" s="205"/>
      <c r="AP92" s="205"/>
      <c r="AQ92" s="205"/>
      <c r="AR92" s="205"/>
      <c r="AS92" s="205"/>
      <c r="AT92" s="205"/>
      <c r="AU92" s="205"/>
      <c r="AV92" s="205"/>
      <c r="AW92" s="205"/>
      <c r="AX92" s="205"/>
      <c r="AY92" s="206"/>
      <c r="AZ92" s="65"/>
      <c r="BA92" s="65"/>
      <c r="BB92" s="65"/>
      <c r="BC92" s="65"/>
      <c r="BD92" s="65"/>
      <c r="BE92" s="65"/>
      <c r="BF92" s="65" t="s">
        <v>82</v>
      </c>
      <c r="BG92" s="204"/>
      <c r="BH92" s="205"/>
      <c r="BI92" s="205"/>
      <c r="BJ92" s="205"/>
      <c r="BK92" s="205"/>
      <c r="BL92" s="205"/>
      <c r="BM92" s="205"/>
      <c r="BN92" s="205"/>
      <c r="BO92" s="205"/>
      <c r="BP92" s="205"/>
      <c r="BQ92" s="205"/>
      <c r="BR92" s="206"/>
      <c r="BS92" s="65"/>
      <c r="BT92" s="65"/>
      <c r="BU92" s="65"/>
      <c r="BV92" s="65"/>
      <c r="BW92" s="65"/>
      <c r="BX92" s="65"/>
      <c r="BY92" s="65" t="s">
        <v>82</v>
      </c>
      <c r="BZ92" s="204"/>
      <c r="CA92" s="205"/>
      <c r="CB92" s="205"/>
      <c r="CC92" s="205"/>
      <c r="CD92" s="205"/>
      <c r="CE92" s="205"/>
      <c r="CF92" s="205"/>
      <c r="CG92" s="205"/>
      <c r="CH92" s="205"/>
      <c r="CI92" s="205"/>
      <c r="CJ92" s="205"/>
      <c r="CK92" s="206"/>
      <c r="CL92" s="65"/>
      <c r="CM92" s="65"/>
      <c r="CN92" s="65"/>
      <c r="CO92" s="65"/>
      <c r="CP92" s="65"/>
      <c r="CQ92" s="65"/>
      <c r="CR92" s="65" t="s">
        <v>82</v>
      </c>
      <c r="CS92" s="204"/>
      <c r="CT92" s="205"/>
      <c r="CU92" s="205"/>
      <c r="CV92" s="205"/>
      <c r="CW92" s="205"/>
      <c r="CX92" s="205"/>
      <c r="CY92" s="205"/>
      <c r="CZ92" s="205"/>
      <c r="DA92" s="205"/>
      <c r="DB92" s="205"/>
      <c r="DC92" s="205"/>
      <c r="DD92" s="206"/>
      <c r="DE92" s="65"/>
      <c r="DF92" s="65"/>
      <c r="DG92" s="65"/>
      <c r="DH92" s="65"/>
      <c r="DI92" s="65"/>
      <c r="DJ92" s="65"/>
      <c r="DK92" s="65"/>
      <c r="DL92" s="65"/>
      <c r="DM92" s="65"/>
      <c r="DN92" s="65"/>
      <c r="DO92" s="65"/>
      <c r="DP92" s="65"/>
      <c r="DQ92" s="65"/>
      <c r="DR92" s="65"/>
      <c r="DS92" s="65"/>
      <c r="DT92" s="65"/>
      <c r="DU92" s="65"/>
      <c r="DV92" s="65"/>
    </row>
    <row r="93" spans="1:126">
      <c r="A93" s="65"/>
      <c r="B93" s="203"/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65"/>
      <c r="O93" s="65"/>
      <c r="P93" s="65"/>
      <c r="Q93" s="65"/>
      <c r="R93" s="65"/>
      <c r="S93" s="65"/>
      <c r="T93" s="65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65"/>
      <c r="AH93" s="65"/>
      <c r="AI93" s="65"/>
      <c r="AJ93" s="65"/>
      <c r="AK93" s="65"/>
      <c r="AL93" s="65"/>
      <c r="AM93" s="65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65"/>
      <c r="BA93" s="65"/>
      <c r="BB93" s="65"/>
      <c r="BC93" s="65"/>
      <c r="BD93" s="65"/>
      <c r="BE93" s="65"/>
      <c r="BF93" s="65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65"/>
      <c r="BT93" s="65"/>
      <c r="BU93" s="65"/>
      <c r="BV93" s="65"/>
      <c r="BW93" s="65"/>
      <c r="BX93" s="65"/>
      <c r="BY93" s="65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65"/>
      <c r="CM93" s="65"/>
      <c r="CN93" s="65"/>
      <c r="CO93" s="65"/>
      <c r="CP93" s="65"/>
      <c r="CQ93" s="65"/>
      <c r="CR93" s="65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65"/>
      <c r="DF93" s="65"/>
      <c r="DG93" s="65"/>
      <c r="DH93" s="65"/>
      <c r="DI93" s="65"/>
      <c r="DJ93" s="65"/>
      <c r="DK93" s="65"/>
      <c r="DL93" s="65"/>
      <c r="DM93" s="65"/>
      <c r="DN93" s="65"/>
      <c r="DO93" s="65"/>
      <c r="DP93" s="65"/>
      <c r="DQ93" s="65"/>
      <c r="DR93" s="65"/>
      <c r="DS93" s="65"/>
      <c r="DT93" s="65"/>
      <c r="DU93" s="65"/>
      <c r="DV93" s="65"/>
    </row>
    <row r="94" spans="1:126">
      <c r="A94" s="65"/>
      <c r="B94" s="203" t="e">
        <f>AVERAGE(B46:B49)</f>
        <v>#VALUE!</v>
      </c>
      <c r="C94" s="203" t="e">
        <f t="shared" ref="C94:M94" si="204">AVERAGE(C46:C49)</f>
        <v>#VALUE!</v>
      </c>
      <c r="D94" s="203" t="e">
        <f t="shared" si="204"/>
        <v>#VALUE!</v>
      </c>
      <c r="E94" s="203" t="e">
        <f t="shared" si="204"/>
        <v>#VALUE!</v>
      </c>
      <c r="F94" s="203" t="e">
        <f t="shared" si="204"/>
        <v>#VALUE!</v>
      </c>
      <c r="G94" s="203" t="e">
        <f t="shared" si="204"/>
        <v>#VALUE!</v>
      </c>
      <c r="H94" s="203" t="e">
        <f t="shared" si="204"/>
        <v>#VALUE!</v>
      </c>
      <c r="I94" s="203" t="e">
        <f t="shared" si="204"/>
        <v>#VALUE!</v>
      </c>
      <c r="J94" s="203" t="e">
        <f t="shared" si="204"/>
        <v>#VALUE!</v>
      </c>
      <c r="K94" s="203" t="e">
        <f t="shared" si="204"/>
        <v>#VALUE!</v>
      </c>
      <c r="L94" s="203" t="e">
        <f t="shared" si="204"/>
        <v>#VALUE!</v>
      </c>
      <c r="M94" s="203" t="e">
        <f t="shared" si="204"/>
        <v>#VALUE!</v>
      </c>
      <c r="N94" s="65"/>
      <c r="O94" s="65"/>
      <c r="P94" s="65"/>
      <c r="Q94" s="65"/>
      <c r="R94" s="65"/>
      <c r="S94" s="65"/>
      <c r="T94" s="65"/>
      <c r="U94" s="203" t="e">
        <f>AVERAGE(U46:U49)</f>
        <v>#VALUE!</v>
      </c>
      <c r="V94" s="203" t="e">
        <f t="shared" ref="V94:AF94" si="205">AVERAGE(V46:V49)</f>
        <v>#VALUE!</v>
      </c>
      <c r="W94" s="203" t="e">
        <f t="shared" si="205"/>
        <v>#VALUE!</v>
      </c>
      <c r="X94" s="203" t="e">
        <f t="shared" si="205"/>
        <v>#VALUE!</v>
      </c>
      <c r="Y94" s="203" t="e">
        <f t="shared" si="205"/>
        <v>#VALUE!</v>
      </c>
      <c r="Z94" s="203" t="e">
        <f t="shared" si="205"/>
        <v>#VALUE!</v>
      </c>
      <c r="AA94" s="203" t="e">
        <f t="shared" si="205"/>
        <v>#VALUE!</v>
      </c>
      <c r="AB94" s="203" t="e">
        <f t="shared" si="205"/>
        <v>#VALUE!</v>
      </c>
      <c r="AC94" s="203" t="e">
        <f t="shared" si="205"/>
        <v>#VALUE!</v>
      </c>
      <c r="AD94" s="203" t="e">
        <f t="shared" si="205"/>
        <v>#VALUE!</v>
      </c>
      <c r="AE94" s="203" t="e">
        <f t="shared" si="205"/>
        <v>#VALUE!</v>
      </c>
      <c r="AF94" s="203" t="e">
        <f t="shared" si="205"/>
        <v>#VALUE!</v>
      </c>
      <c r="AG94" s="65"/>
      <c r="AH94" s="65"/>
      <c r="AI94" s="65"/>
      <c r="AJ94" s="65"/>
      <c r="AK94" s="65"/>
      <c r="AL94" s="65"/>
      <c r="AM94" s="65"/>
      <c r="AN94" s="203" t="e">
        <f>AVERAGE(AN46:AN49)</f>
        <v>#VALUE!</v>
      </c>
      <c r="AO94" s="203" t="e">
        <f t="shared" ref="AO94:AY94" si="206">AVERAGE(AO46:AO49)</f>
        <v>#VALUE!</v>
      </c>
      <c r="AP94" s="203" t="e">
        <f t="shared" si="206"/>
        <v>#VALUE!</v>
      </c>
      <c r="AQ94" s="203" t="e">
        <f t="shared" si="206"/>
        <v>#VALUE!</v>
      </c>
      <c r="AR94" s="203" t="e">
        <f t="shared" si="206"/>
        <v>#VALUE!</v>
      </c>
      <c r="AS94" s="203" t="e">
        <f t="shared" si="206"/>
        <v>#VALUE!</v>
      </c>
      <c r="AT94" s="203" t="e">
        <f t="shared" si="206"/>
        <v>#VALUE!</v>
      </c>
      <c r="AU94" s="203" t="e">
        <f t="shared" si="206"/>
        <v>#VALUE!</v>
      </c>
      <c r="AV94" s="203" t="e">
        <f t="shared" si="206"/>
        <v>#VALUE!</v>
      </c>
      <c r="AW94" s="203" t="e">
        <f t="shared" si="206"/>
        <v>#VALUE!</v>
      </c>
      <c r="AX94" s="203" t="e">
        <f t="shared" si="206"/>
        <v>#VALUE!</v>
      </c>
      <c r="AY94" s="203" t="e">
        <f t="shared" si="206"/>
        <v>#VALUE!</v>
      </c>
      <c r="AZ94" s="65"/>
      <c r="BA94" s="65"/>
      <c r="BB94" s="65"/>
      <c r="BC94" s="65"/>
      <c r="BD94" s="65"/>
      <c r="BE94" s="65"/>
      <c r="BF94" s="65"/>
      <c r="BG94" s="203" t="e">
        <f>AVERAGE(BG46:BG49)</f>
        <v>#VALUE!</v>
      </c>
      <c r="BH94" s="203" t="e">
        <f t="shared" ref="BH94:BR94" si="207">AVERAGE(BH46:BH49)</f>
        <v>#VALUE!</v>
      </c>
      <c r="BI94" s="203" t="e">
        <f t="shared" si="207"/>
        <v>#VALUE!</v>
      </c>
      <c r="BJ94" s="203" t="e">
        <f t="shared" si="207"/>
        <v>#VALUE!</v>
      </c>
      <c r="BK94" s="203" t="e">
        <f t="shared" si="207"/>
        <v>#VALUE!</v>
      </c>
      <c r="BL94" s="203" t="e">
        <f t="shared" si="207"/>
        <v>#VALUE!</v>
      </c>
      <c r="BM94" s="203" t="e">
        <f t="shared" si="207"/>
        <v>#VALUE!</v>
      </c>
      <c r="BN94" s="203" t="e">
        <f t="shared" si="207"/>
        <v>#VALUE!</v>
      </c>
      <c r="BO94" s="203" t="e">
        <f t="shared" si="207"/>
        <v>#VALUE!</v>
      </c>
      <c r="BP94" s="203" t="e">
        <f t="shared" si="207"/>
        <v>#VALUE!</v>
      </c>
      <c r="BQ94" s="203" t="e">
        <f t="shared" si="207"/>
        <v>#VALUE!</v>
      </c>
      <c r="BR94" s="203" t="e">
        <f t="shared" si="207"/>
        <v>#VALUE!</v>
      </c>
      <c r="BS94" s="65"/>
      <c r="BT94" s="65"/>
      <c r="BU94" s="65"/>
      <c r="BV94" s="65"/>
      <c r="BW94" s="65"/>
      <c r="BX94" s="65"/>
      <c r="BY94" s="65"/>
      <c r="BZ94" s="203" t="e">
        <f>AVERAGE(BZ46:BZ49)</f>
        <v>#VALUE!</v>
      </c>
      <c r="CA94" s="203" t="e">
        <f t="shared" ref="CA94:CK94" si="208">AVERAGE(CA46:CA49)</f>
        <v>#VALUE!</v>
      </c>
      <c r="CB94" s="203" t="e">
        <f t="shared" si="208"/>
        <v>#VALUE!</v>
      </c>
      <c r="CC94" s="203" t="e">
        <f t="shared" si="208"/>
        <v>#VALUE!</v>
      </c>
      <c r="CD94" s="203" t="e">
        <f t="shared" si="208"/>
        <v>#VALUE!</v>
      </c>
      <c r="CE94" s="203" t="e">
        <f t="shared" si="208"/>
        <v>#VALUE!</v>
      </c>
      <c r="CF94" s="203" t="e">
        <f t="shared" si="208"/>
        <v>#VALUE!</v>
      </c>
      <c r="CG94" s="203" t="e">
        <f t="shared" si="208"/>
        <v>#VALUE!</v>
      </c>
      <c r="CH94" s="203" t="e">
        <f t="shared" si="208"/>
        <v>#VALUE!</v>
      </c>
      <c r="CI94" s="203" t="e">
        <f t="shared" si="208"/>
        <v>#VALUE!</v>
      </c>
      <c r="CJ94" s="203" t="e">
        <f t="shared" si="208"/>
        <v>#VALUE!</v>
      </c>
      <c r="CK94" s="203" t="e">
        <f t="shared" si="208"/>
        <v>#VALUE!</v>
      </c>
      <c r="CL94" s="65"/>
      <c r="CM94" s="65"/>
      <c r="CN94" s="65"/>
      <c r="CO94" s="65"/>
      <c r="CP94" s="65"/>
      <c r="CQ94" s="65"/>
      <c r="CR94" s="65"/>
      <c r="CS94" s="203" t="e">
        <f>AVERAGE(CS46:CS49)</f>
        <v>#VALUE!</v>
      </c>
      <c r="CT94" s="203" t="e">
        <f t="shared" ref="CT94:DD94" si="209">AVERAGE(CT46:CT49)</f>
        <v>#VALUE!</v>
      </c>
      <c r="CU94" s="203" t="e">
        <f t="shared" si="209"/>
        <v>#VALUE!</v>
      </c>
      <c r="CV94" s="203" t="e">
        <f t="shared" si="209"/>
        <v>#VALUE!</v>
      </c>
      <c r="CW94" s="203" t="e">
        <f t="shared" si="209"/>
        <v>#VALUE!</v>
      </c>
      <c r="CX94" s="203" t="e">
        <f t="shared" si="209"/>
        <v>#VALUE!</v>
      </c>
      <c r="CY94" s="203" t="e">
        <f t="shared" si="209"/>
        <v>#VALUE!</v>
      </c>
      <c r="CZ94" s="203" t="e">
        <f t="shared" si="209"/>
        <v>#VALUE!</v>
      </c>
      <c r="DA94" s="203" t="e">
        <f t="shared" si="209"/>
        <v>#VALUE!</v>
      </c>
      <c r="DB94" s="203" t="e">
        <f t="shared" si="209"/>
        <v>#VALUE!</v>
      </c>
      <c r="DC94" s="203" t="e">
        <f t="shared" si="209"/>
        <v>#VALUE!</v>
      </c>
      <c r="DD94" s="203" t="e">
        <f t="shared" si="209"/>
        <v>#VALUE!</v>
      </c>
      <c r="DE94" s="65"/>
      <c r="DF94" s="65"/>
      <c r="DG94" s="65"/>
      <c r="DH94" s="65"/>
      <c r="DI94" s="65"/>
      <c r="DJ94" s="65"/>
      <c r="DK94" s="65"/>
      <c r="DL94" s="65"/>
      <c r="DM94" s="65"/>
      <c r="DN94" s="65"/>
      <c r="DO94" s="65"/>
      <c r="DP94" s="65"/>
      <c r="DQ94" s="65"/>
      <c r="DR94" s="65"/>
      <c r="DS94" s="65"/>
      <c r="DT94" s="65"/>
      <c r="DU94" s="65"/>
      <c r="DV94" s="65"/>
    </row>
    <row r="95" spans="1:126">
      <c r="A95" s="65"/>
      <c r="B95" s="203" t="e">
        <f>STDEV(B46:B49)</f>
        <v>#VALUE!</v>
      </c>
      <c r="C95" s="203" t="e">
        <f t="shared" ref="C95:M95" si="210">STDEV(C46:C49)</f>
        <v>#VALUE!</v>
      </c>
      <c r="D95" s="203" t="e">
        <f t="shared" si="210"/>
        <v>#VALUE!</v>
      </c>
      <c r="E95" s="203" t="e">
        <f t="shared" si="210"/>
        <v>#VALUE!</v>
      </c>
      <c r="F95" s="203" t="e">
        <f t="shared" si="210"/>
        <v>#VALUE!</v>
      </c>
      <c r="G95" s="203" t="e">
        <f t="shared" si="210"/>
        <v>#VALUE!</v>
      </c>
      <c r="H95" s="203" t="e">
        <f t="shared" si="210"/>
        <v>#VALUE!</v>
      </c>
      <c r="I95" s="203" t="e">
        <f t="shared" si="210"/>
        <v>#VALUE!</v>
      </c>
      <c r="J95" s="203" t="e">
        <f t="shared" si="210"/>
        <v>#VALUE!</v>
      </c>
      <c r="K95" s="203" t="e">
        <f t="shared" si="210"/>
        <v>#VALUE!</v>
      </c>
      <c r="L95" s="203" t="e">
        <f t="shared" si="210"/>
        <v>#VALUE!</v>
      </c>
      <c r="M95" s="203" t="e">
        <f t="shared" si="210"/>
        <v>#VALUE!</v>
      </c>
      <c r="N95" s="65"/>
      <c r="O95" s="65"/>
      <c r="P95" s="65"/>
      <c r="Q95" s="65"/>
      <c r="R95" s="65"/>
      <c r="S95" s="65"/>
      <c r="T95" s="65"/>
      <c r="U95" s="203" t="e">
        <f>STDEV(U46:U49)</f>
        <v>#VALUE!</v>
      </c>
      <c r="V95" s="203" t="e">
        <f t="shared" ref="V95:AF95" si="211">STDEV(V46:V49)</f>
        <v>#VALUE!</v>
      </c>
      <c r="W95" s="203" t="e">
        <f t="shared" si="211"/>
        <v>#VALUE!</v>
      </c>
      <c r="X95" s="203" t="e">
        <f t="shared" si="211"/>
        <v>#VALUE!</v>
      </c>
      <c r="Y95" s="203" t="e">
        <f t="shared" si="211"/>
        <v>#VALUE!</v>
      </c>
      <c r="Z95" s="203" t="e">
        <f t="shared" si="211"/>
        <v>#VALUE!</v>
      </c>
      <c r="AA95" s="203" t="e">
        <f t="shared" si="211"/>
        <v>#VALUE!</v>
      </c>
      <c r="AB95" s="203" t="e">
        <f t="shared" si="211"/>
        <v>#VALUE!</v>
      </c>
      <c r="AC95" s="203" t="e">
        <f t="shared" si="211"/>
        <v>#VALUE!</v>
      </c>
      <c r="AD95" s="203" t="e">
        <f t="shared" si="211"/>
        <v>#VALUE!</v>
      </c>
      <c r="AE95" s="203" t="e">
        <f t="shared" si="211"/>
        <v>#VALUE!</v>
      </c>
      <c r="AF95" s="203" t="e">
        <f t="shared" si="211"/>
        <v>#VALUE!</v>
      </c>
      <c r="AG95" s="65"/>
      <c r="AH95" s="65"/>
      <c r="AI95" s="65"/>
      <c r="AJ95" s="65"/>
      <c r="AK95" s="65"/>
      <c r="AL95" s="65"/>
      <c r="AM95" s="65"/>
      <c r="AN95" s="203" t="e">
        <f>STDEV(AN46:AN49)</f>
        <v>#VALUE!</v>
      </c>
      <c r="AO95" s="203" t="e">
        <f t="shared" ref="AO95:AY95" si="212">STDEV(AO46:AO49)</f>
        <v>#VALUE!</v>
      </c>
      <c r="AP95" s="203" t="e">
        <f t="shared" si="212"/>
        <v>#VALUE!</v>
      </c>
      <c r="AQ95" s="203" t="e">
        <f t="shared" si="212"/>
        <v>#VALUE!</v>
      </c>
      <c r="AR95" s="203" t="e">
        <f t="shared" si="212"/>
        <v>#VALUE!</v>
      </c>
      <c r="AS95" s="203" t="e">
        <f t="shared" si="212"/>
        <v>#VALUE!</v>
      </c>
      <c r="AT95" s="203" t="e">
        <f t="shared" si="212"/>
        <v>#VALUE!</v>
      </c>
      <c r="AU95" s="203" t="e">
        <f t="shared" si="212"/>
        <v>#VALUE!</v>
      </c>
      <c r="AV95" s="203" t="e">
        <f t="shared" si="212"/>
        <v>#VALUE!</v>
      </c>
      <c r="AW95" s="203" t="e">
        <f t="shared" si="212"/>
        <v>#VALUE!</v>
      </c>
      <c r="AX95" s="203" t="e">
        <f t="shared" si="212"/>
        <v>#VALUE!</v>
      </c>
      <c r="AY95" s="203" t="e">
        <f t="shared" si="212"/>
        <v>#VALUE!</v>
      </c>
      <c r="AZ95" s="65"/>
      <c r="BA95" s="65"/>
      <c r="BB95" s="65"/>
      <c r="BC95" s="65"/>
      <c r="BD95" s="65"/>
      <c r="BE95" s="65"/>
      <c r="BF95" s="65"/>
      <c r="BG95" s="203" t="e">
        <f>STDEV(BG46:BG49)</f>
        <v>#VALUE!</v>
      </c>
      <c r="BH95" s="203" t="e">
        <f t="shared" ref="BH95:BR95" si="213">STDEV(BH46:BH49)</f>
        <v>#VALUE!</v>
      </c>
      <c r="BI95" s="203" t="e">
        <f t="shared" si="213"/>
        <v>#VALUE!</v>
      </c>
      <c r="BJ95" s="203" t="e">
        <f t="shared" si="213"/>
        <v>#VALUE!</v>
      </c>
      <c r="BK95" s="203" t="e">
        <f t="shared" si="213"/>
        <v>#VALUE!</v>
      </c>
      <c r="BL95" s="203" t="e">
        <f t="shared" si="213"/>
        <v>#VALUE!</v>
      </c>
      <c r="BM95" s="203" t="e">
        <f t="shared" si="213"/>
        <v>#VALUE!</v>
      </c>
      <c r="BN95" s="203" t="e">
        <f t="shared" si="213"/>
        <v>#VALUE!</v>
      </c>
      <c r="BO95" s="203" t="e">
        <f t="shared" si="213"/>
        <v>#VALUE!</v>
      </c>
      <c r="BP95" s="203" t="e">
        <f t="shared" si="213"/>
        <v>#VALUE!</v>
      </c>
      <c r="BQ95" s="203" t="e">
        <f t="shared" si="213"/>
        <v>#VALUE!</v>
      </c>
      <c r="BR95" s="203" t="e">
        <f t="shared" si="213"/>
        <v>#VALUE!</v>
      </c>
      <c r="BS95" s="65"/>
      <c r="BT95" s="65"/>
      <c r="BU95" s="65"/>
      <c r="BV95" s="65"/>
      <c r="BW95" s="65"/>
      <c r="BX95" s="65"/>
      <c r="BY95" s="65"/>
      <c r="BZ95" s="203" t="e">
        <f>STDEV(BZ46:BZ49)</f>
        <v>#VALUE!</v>
      </c>
      <c r="CA95" s="203" t="e">
        <f t="shared" ref="CA95:CK95" si="214">STDEV(CA46:CA49)</f>
        <v>#VALUE!</v>
      </c>
      <c r="CB95" s="203" t="e">
        <f t="shared" si="214"/>
        <v>#VALUE!</v>
      </c>
      <c r="CC95" s="203" t="e">
        <f t="shared" si="214"/>
        <v>#VALUE!</v>
      </c>
      <c r="CD95" s="203" t="e">
        <f t="shared" si="214"/>
        <v>#VALUE!</v>
      </c>
      <c r="CE95" s="203" t="e">
        <f t="shared" si="214"/>
        <v>#VALUE!</v>
      </c>
      <c r="CF95" s="203" t="e">
        <f t="shared" si="214"/>
        <v>#VALUE!</v>
      </c>
      <c r="CG95" s="203" t="e">
        <f t="shared" si="214"/>
        <v>#VALUE!</v>
      </c>
      <c r="CH95" s="203" t="e">
        <f t="shared" si="214"/>
        <v>#VALUE!</v>
      </c>
      <c r="CI95" s="203" t="e">
        <f t="shared" si="214"/>
        <v>#VALUE!</v>
      </c>
      <c r="CJ95" s="203" t="e">
        <f t="shared" si="214"/>
        <v>#VALUE!</v>
      </c>
      <c r="CK95" s="203" t="e">
        <f t="shared" si="214"/>
        <v>#VALUE!</v>
      </c>
      <c r="CL95" s="65"/>
      <c r="CM95" s="65"/>
      <c r="CN95" s="65"/>
      <c r="CO95" s="65"/>
      <c r="CP95" s="65"/>
      <c r="CQ95" s="65"/>
      <c r="CR95" s="65"/>
      <c r="CS95" s="203" t="e">
        <f>STDEV(CS46:CS49)</f>
        <v>#VALUE!</v>
      </c>
      <c r="CT95" s="203" t="e">
        <f t="shared" ref="CT95:DD95" si="215">STDEV(CT46:CT49)</f>
        <v>#VALUE!</v>
      </c>
      <c r="CU95" s="203" t="e">
        <f t="shared" si="215"/>
        <v>#VALUE!</v>
      </c>
      <c r="CV95" s="203" t="e">
        <f t="shared" si="215"/>
        <v>#VALUE!</v>
      </c>
      <c r="CW95" s="203" t="e">
        <f t="shared" si="215"/>
        <v>#VALUE!</v>
      </c>
      <c r="CX95" s="203" t="e">
        <f t="shared" si="215"/>
        <v>#VALUE!</v>
      </c>
      <c r="CY95" s="203" t="e">
        <f t="shared" si="215"/>
        <v>#VALUE!</v>
      </c>
      <c r="CZ95" s="203" t="e">
        <f t="shared" si="215"/>
        <v>#VALUE!</v>
      </c>
      <c r="DA95" s="203" t="e">
        <f t="shared" si="215"/>
        <v>#VALUE!</v>
      </c>
      <c r="DB95" s="203" t="e">
        <f t="shared" si="215"/>
        <v>#VALUE!</v>
      </c>
      <c r="DC95" s="203" t="e">
        <f t="shared" si="215"/>
        <v>#VALUE!</v>
      </c>
      <c r="DD95" s="203" t="e">
        <f t="shared" si="215"/>
        <v>#VALUE!</v>
      </c>
      <c r="DE95" s="65"/>
      <c r="DF95" s="65"/>
      <c r="DG95" s="65"/>
      <c r="DH95" s="65"/>
      <c r="DI95" s="65"/>
      <c r="DJ95" s="65"/>
      <c r="DK95" s="65"/>
      <c r="DL95" s="65"/>
      <c r="DM95" s="65"/>
      <c r="DN95" s="65"/>
      <c r="DO95" s="65"/>
      <c r="DP95" s="65"/>
      <c r="DQ95" s="65"/>
      <c r="DR95" s="65"/>
      <c r="DS95" s="65"/>
      <c r="DT95" s="65"/>
      <c r="DU95" s="65"/>
      <c r="DV95" s="65"/>
    </row>
    <row r="96" spans="1:126">
      <c r="A96" s="65"/>
      <c r="B96" s="204"/>
      <c r="C96" s="205"/>
      <c r="D96" s="205"/>
      <c r="E96" s="205"/>
      <c r="F96" s="205"/>
      <c r="G96" s="205"/>
      <c r="H96" s="205"/>
      <c r="I96" s="205"/>
      <c r="J96" s="205"/>
      <c r="K96" s="205"/>
      <c r="L96" s="205"/>
      <c r="M96" s="206"/>
      <c r="N96" s="65"/>
      <c r="O96" s="65"/>
      <c r="P96" s="65"/>
      <c r="Q96" s="65"/>
      <c r="R96" s="65"/>
      <c r="S96" s="65"/>
      <c r="T96" s="65"/>
      <c r="U96" s="204"/>
      <c r="V96" s="205"/>
      <c r="W96" s="205"/>
      <c r="X96" s="205"/>
      <c r="Y96" s="205"/>
      <c r="Z96" s="205"/>
      <c r="AA96" s="205"/>
      <c r="AB96" s="205"/>
      <c r="AC96" s="205"/>
      <c r="AD96" s="205"/>
      <c r="AE96" s="205"/>
      <c r="AF96" s="206"/>
      <c r="AG96" s="65"/>
      <c r="AH96" s="65"/>
      <c r="AI96" s="65"/>
      <c r="AJ96" s="65"/>
      <c r="AK96" s="65"/>
      <c r="AL96" s="65"/>
      <c r="AM96" s="65"/>
      <c r="AN96" s="204"/>
      <c r="AO96" s="205"/>
      <c r="AP96" s="205"/>
      <c r="AQ96" s="205"/>
      <c r="AR96" s="205"/>
      <c r="AS96" s="205"/>
      <c r="AT96" s="205"/>
      <c r="AU96" s="205"/>
      <c r="AV96" s="205"/>
      <c r="AW96" s="205"/>
      <c r="AX96" s="205"/>
      <c r="AY96" s="206"/>
      <c r="AZ96" s="65"/>
      <c r="BA96" s="65"/>
      <c r="BB96" s="65"/>
      <c r="BC96" s="65"/>
      <c r="BD96" s="65"/>
      <c r="BE96" s="65"/>
      <c r="BF96" s="65"/>
      <c r="BG96" s="204"/>
      <c r="BH96" s="205"/>
      <c r="BI96" s="205"/>
      <c r="BJ96" s="205"/>
      <c r="BK96" s="205"/>
      <c r="BL96" s="205"/>
      <c r="BM96" s="205"/>
      <c r="BN96" s="205"/>
      <c r="BO96" s="205"/>
      <c r="BP96" s="205"/>
      <c r="BQ96" s="205"/>
      <c r="BR96" s="206"/>
      <c r="BS96" s="65"/>
      <c r="BT96" s="65"/>
      <c r="BU96" s="65"/>
      <c r="BV96" s="65"/>
      <c r="BW96" s="65"/>
      <c r="BX96" s="65"/>
      <c r="BY96" s="65"/>
      <c r="BZ96" s="204"/>
      <c r="CA96" s="205"/>
      <c r="CB96" s="205"/>
      <c r="CC96" s="205"/>
      <c r="CD96" s="205"/>
      <c r="CE96" s="205"/>
      <c r="CF96" s="205"/>
      <c r="CG96" s="205"/>
      <c r="CH96" s="205"/>
      <c r="CI96" s="205"/>
      <c r="CJ96" s="205"/>
      <c r="CK96" s="206"/>
      <c r="CL96" s="65"/>
      <c r="CM96" s="65"/>
      <c r="CN96" s="65"/>
      <c r="CO96" s="65"/>
      <c r="CP96" s="65"/>
      <c r="CQ96" s="65"/>
      <c r="CR96" s="65"/>
      <c r="CS96" s="204"/>
      <c r="CT96" s="205"/>
      <c r="CU96" s="205"/>
      <c r="CV96" s="205"/>
      <c r="CW96" s="205"/>
      <c r="CX96" s="205"/>
      <c r="CY96" s="205"/>
      <c r="CZ96" s="205"/>
      <c r="DA96" s="205"/>
      <c r="DB96" s="205"/>
      <c r="DC96" s="205"/>
      <c r="DD96" s="206"/>
      <c r="DE96" s="65"/>
      <c r="DF96" s="65"/>
      <c r="DG96" s="65"/>
      <c r="DH96" s="65"/>
      <c r="DI96" s="65"/>
      <c r="DJ96" s="65"/>
      <c r="DK96" s="65"/>
      <c r="DL96" s="65"/>
      <c r="DM96" s="65"/>
      <c r="DN96" s="65"/>
      <c r="DO96" s="65"/>
      <c r="DP96" s="65"/>
      <c r="DQ96" s="65"/>
      <c r="DR96" s="65"/>
      <c r="DS96" s="65"/>
      <c r="DT96" s="65"/>
      <c r="DU96" s="65"/>
      <c r="DV96" s="65"/>
    </row>
    <row r="97" spans="1:126">
      <c r="A97" s="65"/>
      <c r="B97" s="203"/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65"/>
      <c r="O97" s="65"/>
      <c r="P97" s="65"/>
      <c r="Q97" s="65"/>
      <c r="R97" s="65"/>
      <c r="S97" s="65"/>
      <c r="T97" s="65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65"/>
      <c r="AH97" s="65"/>
      <c r="AI97" s="65"/>
      <c r="AJ97" s="65"/>
      <c r="AK97" s="65"/>
      <c r="AL97" s="65"/>
      <c r="AM97" s="65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65"/>
      <c r="BA97" s="65"/>
      <c r="BB97" s="65"/>
      <c r="BC97" s="65"/>
      <c r="BD97" s="65"/>
      <c r="BE97" s="65"/>
      <c r="BF97" s="65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65"/>
      <c r="BT97" s="65"/>
      <c r="BU97" s="65"/>
      <c r="BV97" s="65"/>
      <c r="BW97" s="65"/>
      <c r="BX97" s="65"/>
      <c r="BY97" s="65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65"/>
      <c r="CM97" s="65"/>
      <c r="CN97" s="65"/>
      <c r="CO97" s="65"/>
      <c r="CP97" s="65"/>
      <c r="CQ97" s="65"/>
      <c r="CR97" s="65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65"/>
      <c r="DF97" s="65"/>
      <c r="DG97" s="65"/>
      <c r="DH97" s="65"/>
      <c r="DI97" s="65"/>
      <c r="DJ97" s="65"/>
      <c r="DK97" s="65"/>
      <c r="DL97" s="65"/>
      <c r="DM97" s="65"/>
      <c r="DN97" s="65"/>
      <c r="DO97" s="65"/>
      <c r="DP97" s="65"/>
      <c r="DQ97" s="65"/>
      <c r="DR97" s="65"/>
      <c r="DS97" s="65"/>
      <c r="DT97" s="65"/>
      <c r="DU97" s="65"/>
      <c r="DV97" s="65"/>
    </row>
    <row r="98" spans="1:126">
      <c r="A98" s="65" t="s">
        <v>246</v>
      </c>
      <c r="B98" s="65" t="e">
        <f>B90/$B$90</f>
        <v>#VALUE!</v>
      </c>
      <c r="C98" s="65" t="e">
        <f>C90/$B$90</f>
        <v>#VALUE!</v>
      </c>
      <c r="D98" s="65" t="str">
        <f>C101</f>
        <v/>
      </c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 t="s">
        <v>246</v>
      </c>
      <c r="U98" s="65" t="e">
        <f>U90/$U$90</f>
        <v>#VALUE!</v>
      </c>
      <c r="V98" s="65" t="e">
        <f>V90/$U$90</f>
        <v>#VALUE!</v>
      </c>
      <c r="W98" s="65" t="str">
        <f>V101</f>
        <v/>
      </c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 t="s">
        <v>246</v>
      </c>
      <c r="AN98" s="65" t="e">
        <f>AN90/$AN$90</f>
        <v>#VALUE!</v>
      </c>
      <c r="AO98" s="65" t="e">
        <f>AO90/$AN$90</f>
        <v>#VALUE!</v>
      </c>
      <c r="AP98" s="65" t="str">
        <f>AO101</f>
        <v/>
      </c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  <c r="BD98" s="65"/>
      <c r="BE98" s="65"/>
      <c r="BF98" s="65" t="s">
        <v>246</v>
      </c>
      <c r="BG98" s="65" t="e">
        <f>BG90/$BG$90</f>
        <v>#VALUE!</v>
      </c>
      <c r="BH98" s="65" t="e">
        <f>BH90/$BG$90</f>
        <v>#VALUE!</v>
      </c>
      <c r="BI98" s="65" t="str">
        <f>BH101</f>
        <v/>
      </c>
      <c r="BJ98" s="65"/>
      <c r="BK98" s="65"/>
      <c r="BL98" s="65"/>
      <c r="BM98" s="65"/>
      <c r="BN98" s="65"/>
      <c r="BO98" s="65"/>
      <c r="BP98" s="65"/>
      <c r="BQ98" s="65"/>
      <c r="BR98" s="65"/>
      <c r="BS98" s="65"/>
      <c r="BT98" s="65"/>
      <c r="BU98" s="65"/>
      <c r="BV98" s="65"/>
      <c r="BW98" s="65"/>
      <c r="BX98" s="65"/>
      <c r="BY98" s="65" t="s">
        <v>246</v>
      </c>
      <c r="BZ98" s="65" t="e">
        <f>BZ90/$BZ$90</f>
        <v>#VALUE!</v>
      </c>
      <c r="CA98" s="65" t="e">
        <f>CA90/$BZ$90</f>
        <v>#VALUE!</v>
      </c>
      <c r="CB98" s="65" t="str">
        <f>CA101</f>
        <v/>
      </c>
      <c r="CC98" s="65"/>
      <c r="CD98" s="65"/>
      <c r="CE98" s="65"/>
      <c r="CF98" s="65"/>
      <c r="CG98" s="65"/>
      <c r="CH98" s="65"/>
      <c r="CI98" s="65"/>
      <c r="CJ98" s="65"/>
      <c r="CK98" s="65"/>
      <c r="CL98" s="65"/>
      <c r="CM98" s="65"/>
      <c r="CN98" s="65"/>
      <c r="CO98" s="65"/>
      <c r="CP98" s="65"/>
      <c r="CQ98" s="65"/>
      <c r="CR98" s="65" t="s">
        <v>246</v>
      </c>
      <c r="CS98" s="65" t="e">
        <f>CS90/$CS$90</f>
        <v>#VALUE!</v>
      </c>
      <c r="CT98" s="65" t="e">
        <f>CT90/$CS$90</f>
        <v>#VALUE!</v>
      </c>
      <c r="CU98" s="65" t="str">
        <f>CT101</f>
        <v/>
      </c>
      <c r="CV98" s="65"/>
      <c r="CW98" s="65"/>
      <c r="CX98" s="65"/>
      <c r="CY98" s="65"/>
      <c r="CZ98" s="65"/>
      <c r="DA98" s="65"/>
      <c r="DB98" s="65"/>
      <c r="DC98" s="65"/>
      <c r="DD98" s="65"/>
      <c r="DE98" s="65"/>
      <c r="DF98" s="65"/>
      <c r="DG98" s="65"/>
      <c r="DH98" s="65"/>
      <c r="DI98" s="65"/>
      <c r="DJ98" s="65"/>
      <c r="DK98" s="65"/>
      <c r="DL98" s="65"/>
      <c r="DM98" s="65"/>
      <c r="DN98" s="65"/>
      <c r="DO98" s="65"/>
      <c r="DP98" s="65"/>
      <c r="DQ98" s="65"/>
      <c r="DR98" s="65"/>
      <c r="DS98" s="65"/>
      <c r="DT98" s="65"/>
      <c r="DU98" s="65"/>
      <c r="DV98" s="65"/>
    </row>
    <row r="99" spans="1:126">
      <c r="A99" s="65"/>
      <c r="B99" s="65" t="e">
        <f>B94/$B$94</f>
        <v>#VALUE!</v>
      </c>
      <c r="C99" s="65" t="e">
        <f>C94/$B$94</f>
        <v>#VALUE!</v>
      </c>
      <c r="D99" s="65">
        <f>C104</f>
        <v>0</v>
      </c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 t="e">
        <f>U94/$U$94</f>
        <v>#VALUE!</v>
      </c>
      <c r="V99" s="65" t="e">
        <f>V94/$U$94</f>
        <v>#VALUE!</v>
      </c>
      <c r="W99" s="65">
        <f>V104</f>
        <v>0</v>
      </c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 t="e">
        <f>AN94/$AN$94</f>
        <v>#VALUE!</v>
      </c>
      <c r="AO99" s="65" t="e">
        <f>AO94/$AN$94</f>
        <v>#VALUE!</v>
      </c>
      <c r="AP99" s="65">
        <f>AO104</f>
        <v>0</v>
      </c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65"/>
      <c r="BF99" s="65"/>
      <c r="BG99" s="65" t="e">
        <f>BG94/$BG$94</f>
        <v>#VALUE!</v>
      </c>
      <c r="BH99" s="65" t="e">
        <f>BH94/$BG$94</f>
        <v>#VALUE!</v>
      </c>
      <c r="BI99" s="65">
        <f>BH104</f>
        <v>0</v>
      </c>
      <c r="BJ99" s="65"/>
      <c r="BK99" s="65"/>
      <c r="BL99" s="65"/>
      <c r="BM99" s="65"/>
      <c r="BN99" s="65"/>
      <c r="BO99" s="65"/>
      <c r="BP99" s="65"/>
      <c r="BQ99" s="65"/>
      <c r="BR99" s="65"/>
      <c r="BS99" s="65"/>
      <c r="BT99" s="65"/>
      <c r="BU99" s="65"/>
      <c r="BV99" s="65"/>
      <c r="BW99" s="65"/>
      <c r="BX99" s="65"/>
      <c r="BY99" s="65"/>
      <c r="BZ99" s="65" t="e">
        <f>BZ94/$BZ$94</f>
        <v>#VALUE!</v>
      </c>
      <c r="CA99" s="65" t="e">
        <f>CA94/$BZ$94</f>
        <v>#VALUE!</v>
      </c>
      <c r="CB99" s="65">
        <f>CA104</f>
        <v>0</v>
      </c>
      <c r="CC99" s="65"/>
      <c r="CD99" s="65"/>
      <c r="CE99" s="65"/>
      <c r="CF99" s="65"/>
      <c r="CG99" s="65"/>
      <c r="CH99" s="65"/>
      <c r="CI99" s="65"/>
      <c r="CJ99" s="65"/>
      <c r="CK99" s="65"/>
      <c r="CL99" s="65"/>
      <c r="CM99" s="65"/>
      <c r="CN99" s="65"/>
      <c r="CO99" s="65"/>
      <c r="CP99" s="65"/>
      <c r="CQ99" s="65"/>
      <c r="CR99" s="65"/>
      <c r="CS99" s="65" t="e">
        <f>CS94/$CS$94</f>
        <v>#VALUE!</v>
      </c>
      <c r="CT99" s="65" t="e">
        <f>CT94/$CS$94</f>
        <v>#VALUE!</v>
      </c>
      <c r="CU99" s="65">
        <f>CT104</f>
        <v>0</v>
      </c>
      <c r="CV99" s="65"/>
      <c r="CW99" s="65"/>
      <c r="CX99" s="65"/>
      <c r="CY99" s="65"/>
      <c r="CZ99" s="65"/>
      <c r="DA99" s="65"/>
      <c r="DB99" s="65"/>
      <c r="DC99" s="65"/>
      <c r="DD99" s="65"/>
      <c r="DE99" s="65"/>
      <c r="DF99" s="65"/>
      <c r="DG99" s="65"/>
      <c r="DH99" s="65"/>
      <c r="DI99" s="65"/>
      <c r="DJ99" s="65"/>
      <c r="DK99" s="65"/>
      <c r="DL99" s="65"/>
      <c r="DM99" s="65"/>
      <c r="DN99" s="65"/>
      <c r="DO99" s="65"/>
      <c r="DP99" s="65"/>
      <c r="DQ99" s="65"/>
      <c r="DR99" s="65"/>
      <c r="DS99" s="65"/>
      <c r="DT99" s="65"/>
      <c r="DU99" s="65"/>
      <c r="DV99" s="65"/>
    </row>
    <row r="100" spans="1:126">
      <c r="A100" s="65" t="s">
        <v>102</v>
      </c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 t="s">
        <v>102</v>
      </c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 t="s">
        <v>102</v>
      </c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65"/>
      <c r="BF100" s="65" t="s">
        <v>102</v>
      </c>
      <c r="BG100" s="65"/>
      <c r="BH100" s="65"/>
      <c r="BI100" s="65"/>
      <c r="BJ100" s="65"/>
      <c r="BK100" s="65"/>
      <c r="BL100" s="65"/>
      <c r="BM100" s="65"/>
      <c r="BN100" s="65"/>
      <c r="BO100" s="65"/>
      <c r="BP100" s="65"/>
      <c r="BQ100" s="65"/>
      <c r="BR100" s="65"/>
      <c r="BS100" s="65"/>
      <c r="BT100" s="65"/>
      <c r="BU100" s="65"/>
      <c r="BV100" s="65"/>
      <c r="BW100" s="65"/>
      <c r="BX100" s="65"/>
      <c r="BY100" s="65" t="s">
        <v>102</v>
      </c>
      <c r="BZ100" s="65"/>
      <c r="CA100" s="65"/>
      <c r="CB100" s="65"/>
      <c r="CC100" s="65"/>
      <c r="CD100" s="65"/>
      <c r="CE100" s="65"/>
      <c r="CF100" s="65"/>
      <c r="CG100" s="65"/>
      <c r="CH100" s="65"/>
      <c r="CI100" s="65"/>
      <c r="CJ100" s="65"/>
      <c r="CK100" s="65"/>
      <c r="CL100" s="65"/>
      <c r="CM100" s="65"/>
      <c r="CN100" s="65"/>
      <c r="CO100" s="65"/>
      <c r="CP100" s="65"/>
      <c r="CQ100" s="65"/>
      <c r="CR100" s="65" t="s">
        <v>102</v>
      </c>
      <c r="CS100" s="65"/>
      <c r="CT100" s="65"/>
      <c r="CU100" s="65"/>
      <c r="CV100" s="65"/>
      <c r="CW100" s="65"/>
      <c r="CX100" s="65"/>
      <c r="CY100" s="65"/>
      <c r="CZ100" s="65"/>
      <c r="DA100" s="65"/>
      <c r="DB100" s="65"/>
      <c r="DC100" s="65"/>
      <c r="DD100" s="65"/>
      <c r="DE100" s="65"/>
      <c r="DF100" s="65"/>
      <c r="DG100" s="65"/>
      <c r="DH100" s="65"/>
      <c r="DI100" s="65"/>
      <c r="DJ100" s="65"/>
      <c r="DK100" s="65"/>
      <c r="DL100" s="65"/>
      <c r="DM100" s="65"/>
      <c r="DN100" s="65"/>
      <c r="DO100" s="65"/>
      <c r="DP100" s="65"/>
      <c r="DQ100" s="65"/>
      <c r="DR100" s="65"/>
      <c r="DS100" s="65"/>
      <c r="DT100" s="65"/>
      <c r="DU100" s="65"/>
      <c r="DV100" s="65"/>
    </row>
    <row r="101" spans="1:126">
      <c r="A101" s="65"/>
      <c r="B101" s="65" t="str">
        <f>IF(DataInput!B10="","","cont")</f>
        <v/>
      </c>
      <c r="C101" s="65" t="str">
        <f>IF(DataInput!B10="","",FaceSheet!O17)</f>
        <v/>
      </c>
      <c r="D101" s="65" t="str">
        <f>IF(DataInput!B10="","",E101/2)</f>
        <v/>
      </c>
      <c r="E101" s="65" t="str">
        <f>IF(DataInput!B10="","",F101/2)</f>
        <v/>
      </c>
      <c r="F101" s="65" t="str">
        <f>IF(DataInput!B10="","",G101/2)</f>
        <v/>
      </c>
      <c r="G101" s="65" t="str">
        <f>IF(DataInput!B10="","",H101/2)</f>
        <v/>
      </c>
      <c r="H101" s="65" t="str">
        <f>IF(DataInput!B10="","",I101/2)</f>
        <v/>
      </c>
      <c r="I101" s="65" t="str">
        <f>IF(DataInput!B10="","",J101/2)</f>
        <v/>
      </c>
      <c r="J101" s="65" t="str">
        <f>IF(DataInput!B10="","",K101/2)</f>
        <v/>
      </c>
      <c r="K101" s="65" t="str">
        <f>IF(DataInput!B10="","",L101/2)</f>
        <v/>
      </c>
      <c r="L101" s="65" t="str">
        <f>IF(DataInput!B10="","",M101/2)</f>
        <v/>
      </c>
      <c r="M101" s="65" t="str">
        <f>IF(DataInput!B10="","",IF(FaceSheet!O17="ddw",FaceSheet!K17*1000/50,FaceSheet!K17))</f>
        <v/>
      </c>
      <c r="N101" s="65" t="s">
        <v>58</v>
      </c>
      <c r="O101" s="65"/>
      <c r="P101" s="65"/>
      <c r="Q101" s="65"/>
      <c r="R101" s="65"/>
      <c r="S101" s="65"/>
      <c r="T101" s="65"/>
      <c r="U101" s="65" t="str">
        <f>IF(DataInput!U10="","","cont")</f>
        <v/>
      </c>
      <c r="V101" s="65" t="str">
        <f>IF(DataInput!U10="","",FaceSheet!O47)</f>
        <v/>
      </c>
      <c r="W101" s="65" t="str">
        <f>IF(DataInput!U10="","",X101/2)</f>
        <v/>
      </c>
      <c r="X101" s="65" t="str">
        <f>IF(DataInput!U10="","",Y101/2)</f>
        <v/>
      </c>
      <c r="Y101" s="65" t="str">
        <f>IF(DataInput!U10="","",Z101/2)</f>
        <v/>
      </c>
      <c r="Z101" s="65" t="str">
        <f>IF(DataInput!U10="","",AA101/2)</f>
        <v/>
      </c>
      <c r="AA101" s="65" t="str">
        <f>IF(DataInput!U10="","",AB101/2)</f>
        <v/>
      </c>
      <c r="AB101" s="65" t="str">
        <f>IF(DataInput!U10="","",AC101/2)</f>
        <v/>
      </c>
      <c r="AC101" s="65" t="str">
        <f>IF(DataInput!U10="","",AD101/2)</f>
        <v/>
      </c>
      <c r="AD101" s="65" t="str">
        <f>IF(DataInput!U10="","",AE101/2)</f>
        <v/>
      </c>
      <c r="AE101" s="65" t="str">
        <f>IF(DataInput!U10="","",AF101/2)</f>
        <v/>
      </c>
      <c r="AF101" s="65" t="str">
        <f>IF(DataInput!U10="","",IF(FaceSheet!O47="ddw",FaceSheet!K47*1000/50,FaceSheet!K47))</f>
        <v/>
      </c>
      <c r="AG101" s="65" t="s">
        <v>58</v>
      </c>
      <c r="AH101" s="65"/>
      <c r="AI101" s="65"/>
      <c r="AJ101" s="65"/>
      <c r="AK101" s="65"/>
      <c r="AL101" s="65"/>
      <c r="AM101" s="65"/>
      <c r="AN101" s="65" t="str">
        <f>IF(DataInput!AN10="","","cont")</f>
        <v/>
      </c>
      <c r="AO101" s="65" t="str">
        <f>IF(DataInput!AN10="","",FaceSheet!O77)</f>
        <v/>
      </c>
      <c r="AP101" s="65" t="str">
        <f>IF(DataInput!AN10="","",AQ101/2)</f>
        <v/>
      </c>
      <c r="AQ101" s="65" t="str">
        <f>IF(DataInput!AN10="","",AR101/2)</f>
        <v/>
      </c>
      <c r="AR101" s="65" t="str">
        <f>IF(DataInput!AN10="","",AS101/2)</f>
        <v/>
      </c>
      <c r="AS101" s="65" t="str">
        <f>IF(DataInput!AN10="","",AT101/2)</f>
        <v/>
      </c>
      <c r="AT101" s="65" t="str">
        <f>IF(DataInput!AN10="","",AU101/2)</f>
        <v/>
      </c>
      <c r="AU101" s="65" t="str">
        <f>IF(DataInput!AN10="","",AV101/2)</f>
        <v/>
      </c>
      <c r="AV101" s="65" t="str">
        <f>IF(DataInput!AN10="","",AW101/2)</f>
        <v/>
      </c>
      <c r="AW101" s="65" t="str">
        <f>IF(DataInput!AN10="","",AX101/2)</f>
        <v/>
      </c>
      <c r="AX101" s="65" t="str">
        <f>IF(DataInput!AN10="","",AY101/2)</f>
        <v/>
      </c>
      <c r="AY101" s="65" t="str">
        <f>IF(DataInput!AN10="","",IF(FaceSheet!O77="ddw",FaceSheet!K77*1000/50,FaceSheet!K77))</f>
        <v/>
      </c>
      <c r="AZ101" s="65" t="s">
        <v>58</v>
      </c>
      <c r="BA101" s="65"/>
      <c r="BB101" s="65"/>
      <c r="BC101" s="65"/>
      <c r="BD101" s="65"/>
      <c r="BE101" s="65"/>
      <c r="BF101" s="65"/>
      <c r="BG101" s="65" t="str">
        <f>IF(DataInput!BG10="","","cont")</f>
        <v/>
      </c>
      <c r="BH101" s="65" t="str">
        <f>IF(DataInput!BG10="","",FaceSheet!O107)</f>
        <v/>
      </c>
      <c r="BI101" s="65" t="str">
        <f>IF(DataInput!BG10="","",BJ101/2)</f>
        <v/>
      </c>
      <c r="BJ101" s="65" t="str">
        <f>IF(DataInput!BG10="","",BK101/2)</f>
        <v/>
      </c>
      <c r="BK101" s="65" t="str">
        <f>IF(DataInput!BG10="","",BL101/2)</f>
        <v/>
      </c>
      <c r="BL101" s="65" t="str">
        <f>IF(DataInput!BG10="","",BM101/2)</f>
        <v/>
      </c>
      <c r="BM101" s="65" t="str">
        <f>IF(DataInput!BG10="","",BN101/2)</f>
        <v/>
      </c>
      <c r="BN101" s="65" t="str">
        <f>IF(DataInput!BG10="","",BO101/2)</f>
        <v/>
      </c>
      <c r="BO101" s="65" t="str">
        <f>IF(DataInput!BG10="","",BP101/2)</f>
        <v/>
      </c>
      <c r="BP101" s="65" t="str">
        <f>IF(DataInput!BG10="","",BQ101/2)</f>
        <v/>
      </c>
      <c r="BQ101" s="65" t="str">
        <f>IF(DataInput!BG10="","",BR101/2)</f>
        <v/>
      </c>
      <c r="BR101" s="65" t="str">
        <f>IF(DataInput!BG10="","",IF(FaceSheet!O107="ddw",FaceSheet!K107*1000/50,FaceSheet!K107))</f>
        <v/>
      </c>
      <c r="BS101" s="65" t="s">
        <v>58</v>
      </c>
      <c r="BT101" s="65"/>
      <c r="BU101" s="65"/>
      <c r="BV101" s="65"/>
      <c r="BW101" s="65"/>
      <c r="BX101" s="65"/>
      <c r="BY101" s="65"/>
      <c r="BZ101" s="65" t="str">
        <f>IF(DataInput!BZ10="","","cont")</f>
        <v/>
      </c>
      <c r="CA101" s="65" t="str">
        <f>IF(DataInput!BZ10="","",FaceSheet!O137)</f>
        <v/>
      </c>
      <c r="CB101" s="65" t="str">
        <f>IF(DataInput!BZ10="","",CC101/2)</f>
        <v/>
      </c>
      <c r="CC101" s="65" t="str">
        <f>IF(DataInput!BZ10="","",CD101/2)</f>
        <v/>
      </c>
      <c r="CD101" s="65" t="str">
        <f>IF(DataInput!BZ10="","",CE101/2)</f>
        <v/>
      </c>
      <c r="CE101" s="65" t="str">
        <f>IF(DataInput!BZ10="","",CF101/2)</f>
        <v/>
      </c>
      <c r="CF101" s="65" t="str">
        <f>IF(DataInput!BZ10="","",CG101/2)</f>
        <v/>
      </c>
      <c r="CG101" s="65" t="str">
        <f>IF(DataInput!BZ10="","",CH101/2)</f>
        <v/>
      </c>
      <c r="CH101" s="65" t="str">
        <f>IF(DataInput!BZ10="","",CI101/2)</f>
        <v/>
      </c>
      <c r="CI101" s="65" t="str">
        <f>IF(DataInput!BZ10="","",CJ101/2)</f>
        <v/>
      </c>
      <c r="CJ101" s="65" t="str">
        <f>IF(DataInput!BZ10="","",CK101/2)</f>
        <v/>
      </c>
      <c r="CK101" s="65" t="str">
        <f>IF(DataInput!BZ10="","",IF(FaceSheet!O137="ddw",FaceSheet!K137*1000/50,FaceSheet!K137))</f>
        <v/>
      </c>
      <c r="CL101" s="65" t="s">
        <v>58</v>
      </c>
      <c r="CM101" s="65"/>
      <c r="CN101" s="65"/>
      <c r="CO101" s="65"/>
      <c r="CP101" s="65"/>
      <c r="CQ101" s="65"/>
      <c r="CR101" s="65"/>
      <c r="CS101" s="65" t="str">
        <f>IF(DataInput!CS10="","","cont")</f>
        <v/>
      </c>
      <c r="CT101" s="65" t="str">
        <f>IF(DataInput!CS10="","",FaceSheet!O167)</f>
        <v/>
      </c>
      <c r="CU101" s="65" t="str">
        <f>IF(DataInput!CS10="","",CV101/2)</f>
        <v/>
      </c>
      <c r="CV101" s="65" t="str">
        <f>IF(DataInput!CS10="","",CW101/2)</f>
        <v/>
      </c>
      <c r="CW101" s="65" t="str">
        <f>IF(DataInput!CS10="","",CX101/2)</f>
        <v/>
      </c>
      <c r="CX101" s="65" t="str">
        <f>IF(DataInput!CS10="","",CY101/2)</f>
        <v/>
      </c>
      <c r="CY101" s="65" t="str">
        <f>IF(DataInput!CS10="","",CZ101/2)</f>
        <v/>
      </c>
      <c r="CZ101" s="65" t="str">
        <f>IF(DataInput!CS10="","",DA101/2)</f>
        <v/>
      </c>
      <c r="DA101" s="65" t="str">
        <f>IF(DataInput!CS10="","",DB101/2)</f>
        <v/>
      </c>
      <c r="DB101" s="65" t="str">
        <f>IF(DataInput!CS10="","",DC101/2)</f>
        <v/>
      </c>
      <c r="DC101" s="65" t="str">
        <f>IF(DataInput!CS10="","",DD101/2)</f>
        <v/>
      </c>
      <c r="DD101" s="65" t="str">
        <f>IF(DataInput!CS10="","",IF(FaceSheet!O167="ddw",FaceSheet!K167*1000/50,FaceSheet!K167))</f>
        <v/>
      </c>
      <c r="DE101" s="65" t="s">
        <v>58</v>
      </c>
      <c r="DF101" s="65"/>
      <c r="DG101" s="65"/>
      <c r="DH101" s="65"/>
      <c r="DI101" s="65"/>
      <c r="DJ101" s="65"/>
      <c r="DK101" s="65"/>
      <c r="DL101" s="65"/>
      <c r="DM101" s="65"/>
      <c r="DN101" s="65"/>
      <c r="DO101" s="65"/>
      <c r="DP101" s="65"/>
      <c r="DQ101" s="65"/>
      <c r="DR101" s="65"/>
      <c r="DS101" s="65"/>
      <c r="DT101" s="65"/>
      <c r="DU101" s="65"/>
      <c r="DV101" s="65"/>
    </row>
    <row r="102" spans="1:126">
      <c r="A102" s="65"/>
      <c r="B102" s="65"/>
      <c r="C102" s="207" t="str">
        <f>IF(DataInput!B10="","",C74)</f>
        <v/>
      </c>
      <c r="D102" s="207" t="str">
        <f>IF(DataInput!B10="","",D74)</f>
        <v/>
      </c>
      <c r="E102" s="207" t="str">
        <f>IF(DataInput!B10="","",E74)</f>
        <v/>
      </c>
      <c r="F102" s="207" t="str">
        <f>IF(DataInput!B10="","",F74)</f>
        <v/>
      </c>
      <c r="G102" s="207" t="str">
        <f>IF(DataInput!B10="","",G74)</f>
        <v/>
      </c>
      <c r="H102" s="207" t="str">
        <f>IF(DataInput!B10="","",H74)</f>
        <v/>
      </c>
      <c r="I102" s="207" t="str">
        <f>IF(DataInput!B10="","",I74)</f>
        <v/>
      </c>
      <c r="J102" s="207" t="str">
        <f>IF(DataInput!B10="","",J74)</f>
        <v/>
      </c>
      <c r="K102" s="207" t="str">
        <f>IF(DataInput!B10="","",K74)</f>
        <v/>
      </c>
      <c r="L102" s="207" t="str">
        <f>IF(DataInput!B10="","",L74)</f>
        <v/>
      </c>
      <c r="M102" s="207" t="str">
        <f>IF(DataInput!B10="","",M74)</f>
        <v/>
      </c>
      <c r="N102" s="65"/>
      <c r="O102" s="65"/>
      <c r="P102" s="65"/>
      <c r="Q102" s="65"/>
      <c r="R102" s="65"/>
      <c r="S102" s="65"/>
      <c r="T102" s="65"/>
      <c r="U102" s="65"/>
      <c r="V102" s="207" t="str">
        <f>IF(DataInput!U10="","",V74)</f>
        <v/>
      </c>
      <c r="W102" s="207" t="str">
        <f>IF(DataInput!U10="","",W74)</f>
        <v/>
      </c>
      <c r="X102" s="207" t="str">
        <f>IF(DataInput!U10="","",X74)</f>
        <v/>
      </c>
      <c r="Y102" s="207" t="str">
        <f>IF(DataInput!U10="","",Y74)</f>
        <v/>
      </c>
      <c r="Z102" s="207" t="str">
        <f>IF(DataInput!U10="","",Z74)</f>
        <v/>
      </c>
      <c r="AA102" s="207" t="str">
        <f>IF(DataInput!U10="","",AA74)</f>
        <v/>
      </c>
      <c r="AB102" s="207" t="str">
        <f>IF(DataInput!U10="","",AB74)</f>
        <v/>
      </c>
      <c r="AC102" s="207" t="str">
        <f>IF(DataInput!U10="","",AC74)</f>
        <v/>
      </c>
      <c r="AD102" s="207" t="str">
        <f>IF(DataInput!U10="","",AD74)</f>
        <v/>
      </c>
      <c r="AE102" s="207" t="str">
        <f>IF(DataInput!U10="","",AE74)</f>
        <v/>
      </c>
      <c r="AF102" s="207" t="str">
        <f>IF(DataInput!U10="","",AF74)</f>
        <v/>
      </c>
      <c r="AG102" s="65"/>
      <c r="AH102" s="65"/>
      <c r="AI102" s="65"/>
      <c r="AJ102" s="65"/>
      <c r="AK102" s="65"/>
      <c r="AL102" s="65"/>
      <c r="AM102" s="65"/>
      <c r="AN102" s="65"/>
      <c r="AO102" s="207" t="str">
        <f>IF(DataInput!AN10="","",AO74)</f>
        <v/>
      </c>
      <c r="AP102" s="207" t="str">
        <f>IF(DataInput!AN10="","",AP74)</f>
        <v/>
      </c>
      <c r="AQ102" s="207" t="str">
        <f>IF(DataInput!AN10="","",AQ74)</f>
        <v/>
      </c>
      <c r="AR102" s="207" t="str">
        <f>IF(DataInput!AN10="","",AR74)</f>
        <v/>
      </c>
      <c r="AS102" s="207" t="str">
        <f>IF(DataInput!AN10="","",AS74)</f>
        <v/>
      </c>
      <c r="AT102" s="207" t="str">
        <f>IF(DataInput!AN10="","",AT74)</f>
        <v/>
      </c>
      <c r="AU102" s="207" t="str">
        <f>IF(DataInput!AN10="","",AU74)</f>
        <v/>
      </c>
      <c r="AV102" s="207" t="str">
        <f>IF(DataInput!AN10="","",AV74)</f>
        <v/>
      </c>
      <c r="AW102" s="207" t="str">
        <f>IF(DataInput!AN10="","",AW74)</f>
        <v/>
      </c>
      <c r="AX102" s="207" t="str">
        <f>IF(DataInput!AN10="","",AX74)</f>
        <v/>
      </c>
      <c r="AY102" s="207" t="str">
        <f>IF(DataInput!AN10="","",AY74)</f>
        <v/>
      </c>
      <c r="AZ102" s="65"/>
      <c r="BA102" s="65"/>
      <c r="BB102" s="65"/>
      <c r="BC102" s="65"/>
      <c r="BD102" s="65"/>
      <c r="BE102" s="65"/>
      <c r="BF102" s="65"/>
      <c r="BG102" s="65"/>
      <c r="BH102" s="207" t="str">
        <f>IF(DataInput!BG10="","",BH74)</f>
        <v/>
      </c>
      <c r="BI102" s="207" t="str">
        <f>IF(DataInput!BG10="","",BI74)</f>
        <v/>
      </c>
      <c r="BJ102" s="207" t="str">
        <f>IF(DataInput!BG10="","",BJ74)</f>
        <v/>
      </c>
      <c r="BK102" s="207" t="str">
        <f>IF(DataInput!BG10="","",BK74)</f>
        <v/>
      </c>
      <c r="BL102" s="207" t="str">
        <f>IF(DataInput!BG10="","",BL74)</f>
        <v/>
      </c>
      <c r="BM102" s="207" t="str">
        <f>IF(DataInput!BG10="","",BM74)</f>
        <v/>
      </c>
      <c r="BN102" s="207" t="str">
        <f>IF(DataInput!BG10="","",BN74)</f>
        <v/>
      </c>
      <c r="BO102" s="207" t="str">
        <f>IF(DataInput!BG10="","",BO74)</f>
        <v/>
      </c>
      <c r="BP102" s="207" t="str">
        <f>IF(DataInput!BG10="","",BP74)</f>
        <v/>
      </c>
      <c r="BQ102" s="207" t="str">
        <f>IF(DataInput!BG10="","",BQ74)</f>
        <v/>
      </c>
      <c r="BR102" s="207" t="str">
        <f>IF(DataInput!BG10="","",BR74)</f>
        <v/>
      </c>
      <c r="BS102" s="65"/>
      <c r="BT102" s="65"/>
      <c r="BU102" s="65"/>
      <c r="BV102" s="65"/>
      <c r="BW102" s="65"/>
      <c r="BX102" s="65"/>
      <c r="BY102" s="65"/>
      <c r="BZ102" s="65"/>
      <c r="CA102" s="207" t="str">
        <f>IF(DataInput!BZ10="","",CA74)</f>
        <v/>
      </c>
      <c r="CB102" s="207" t="str">
        <f>IF(DataInput!BZ10="","",CB74)</f>
        <v/>
      </c>
      <c r="CC102" s="207" t="str">
        <f>IF(DataInput!BZ10="","",CC74)</f>
        <v/>
      </c>
      <c r="CD102" s="207" t="str">
        <f>IF(DataInput!BZ10="","",CD74)</f>
        <v/>
      </c>
      <c r="CE102" s="207" t="str">
        <f>IF(DataInput!BZ10="","",CE74)</f>
        <v/>
      </c>
      <c r="CF102" s="207" t="str">
        <f>IF(DataInput!BZ10="","",CF74)</f>
        <v/>
      </c>
      <c r="CG102" s="207" t="str">
        <f>IF(DataInput!BZ10="","",CG74)</f>
        <v/>
      </c>
      <c r="CH102" s="207" t="str">
        <f>IF(DataInput!BZ10="","",CH74)</f>
        <v/>
      </c>
      <c r="CI102" s="207" t="str">
        <f>IF(DataInput!BZ10="","",CI74)</f>
        <v/>
      </c>
      <c r="CJ102" s="207" t="str">
        <f>IF(DataInput!BZ10="","",CJ74)</f>
        <v/>
      </c>
      <c r="CK102" s="207" t="str">
        <f>IF(DataInput!BZ10="","",CK74)</f>
        <v/>
      </c>
      <c r="CL102" s="65"/>
      <c r="CM102" s="65"/>
      <c r="CN102" s="65"/>
      <c r="CO102" s="65"/>
      <c r="CP102" s="65"/>
      <c r="CQ102" s="65"/>
      <c r="CR102" s="65"/>
      <c r="CS102" s="65"/>
      <c r="CT102" s="207" t="str">
        <f>IF(DataInput!CS10="","",CT74)</f>
        <v/>
      </c>
      <c r="CU102" s="207" t="str">
        <f>IF(DataInput!CS10="","",CU74)</f>
        <v/>
      </c>
      <c r="CV102" s="207" t="str">
        <f>IF(DataInput!CS10="","",CV74)</f>
        <v/>
      </c>
      <c r="CW102" s="207" t="str">
        <f>IF(DataInput!CS10="","",CW74)</f>
        <v/>
      </c>
      <c r="CX102" s="207" t="str">
        <f>IF(DataInput!CS10="","",CX74)</f>
        <v/>
      </c>
      <c r="CY102" s="207" t="str">
        <f>IF(DataInput!CS10="","",CY74)</f>
        <v/>
      </c>
      <c r="CZ102" s="207" t="str">
        <f>IF(DataInput!CS10="","",CZ74)</f>
        <v/>
      </c>
      <c r="DA102" s="207" t="str">
        <f>IF(DataInput!CS10="","",DA74)</f>
        <v/>
      </c>
      <c r="DB102" s="207" t="str">
        <f>IF(DataInput!CS10="","",DB74)</f>
        <v/>
      </c>
      <c r="DC102" s="207" t="str">
        <f>IF(DataInput!CS10="","",DC74)</f>
        <v/>
      </c>
      <c r="DD102" s="207" t="str">
        <f>IF(DataInput!CS10="","",DD74)</f>
        <v/>
      </c>
      <c r="DE102" s="65"/>
      <c r="DF102" s="65"/>
      <c r="DG102" s="65"/>
      <c r="DH102" s="65"/>
      <c r="DI102" s="65"/>
      <c r="DJ102" s="65"/>
      <c r="DK102" s="65"/>
      <c r="DL102" s="65"/>
      <c r="DM102" s="65"/>
      <c r="DN102" s="65"/>
      <c r="DO102" s="65"/>
      <c r="DP102" s="65"/>
      <c r="DQ102" s="65"/>
      <c r="DR102" s="65"/>
      <c r="DS102" s="65"/>
      <c r="DT102" s="65"/>
      <c r="DU102" s="65"/>
      <c r="DV102" s="65"/>
    </row>
    <row r="103" spans="1:126">
      <c r="A103" s="65" t="s">
        <v>103</v>
      </c>
      <c r="B103" s="65"/>
      <c r="C103" s="208">
        <v>0.05</v>
      </c>
      <c r="D103" s="208">
        <v>0.05</v>
      </c>
      <c r="E103" s="208">
        <v>0.05</v>
      </c>
      <c r="F103" s="208">
        <v>0.05</v>
      </c>
      <c r="G103" s="208">
        <v>0.05</v>
      </c>
      <c r="H103" s="208">
        <v>0.05</v>
      </c>
      <c r="I103" s="208">
        <v>0.05</v>
      </c>
      <c r="J103" s="208">
        <v>0.05</v>
      </c>
      <c r="K103" s="208">
        <v>0.05</v>
      </c>
      <c r="L103" s="208">
        <v>0.05</v>
      </c>
      <c r="M103" s="208">
        <v>0.05</v>
      </c>
      <c r="N103" s="65"/>
      <c r="O103" s="65"/>
      <c r="P103" s="65"/>
      <c r="Q103" s="65"/>
      <c r="R103" s="65"/>
      <c r="S103" s="65"/>
      <c r="T103" s="65" t="s">
        <v>103</v>
      </c>
      <c r="U103" s="65"/>
      <c r="V103" s="173"/>
      <c r="W103" s="173"/>
      <c r="X103" s="167"/>
      <c r="Y103" s="173"/>
      <c r="Z103" s="173"/>
      <c r="AA103" s="173"/>
      <c r="AB103" s="209"/>
      <c r="AC103" s="209"/>
      <c r="AD103" s="209"/>
      <c r="AE103" s="209"/>
      <c r="AF103" s="65"/>
      <c r="AG103" s="65"/>
      <c r="AH103" s="65"/>
      <c r="AI103" s="65"/>
      <c r="AJ103" s="65"/>
      <c r="AK103" s="65"/>
      <c r="AL103" s="65"/>
      <c r="AM103" s="65" t="s">
        <v>103</v>
      </c>
      <c r="AN103" s="65"/>
      <c r="AO103" s="173"/>
      <c r="AP103" s="173"/>
      <c r="AQ103" s="167"/>
      <c r="AR103" s="173"/>
      <c r="AS103" s="173"/>
      <c r="AT103" s="173"/>
      <c r="AU103" s="209"/>
      <c r="AV103" s="209"/>
      <c r="AW103" s="209"/>
      <c r="AX103" s="209"/>
      <c r="AY103" s="65"/>
      <c r="AZ103" s="65"/>
      <c r="BA103" s="65"/>
      <c r="BB103" s="65"/>
      <c r="BC103" s="65"/>
      <c r="BD103" s="65"/>
      <c r="BE103" s="65"/>
      <c r="BF103" s="65" t="s">
        <v>103</v>
      </c>
      <c r="BG103" s="65"/>
      <c r="BH103" s="173"/>
      <c r="BI103" s="173"/>
      <c r="BJ103" s="167"/>
      <c r="BK103" s="173"/>
      <c r="BL103" s="173"/>
      <c r="BM103" s="173"/>
      <c r="BN103" s="209"/>
      <c r="BO103" s="209"/>
      <c r="BP103" s="209"/>
      <c r="BQ103" s="209"/>
      <c r="BR103" s="65"/>
      <c r="BS103" s="65"/>
      <c r="BT103" s="65"/>
      <c r="BU103" s="65"/>
      <c r="BV103" s="65"/>
      <c r="BW103" s="65"/>
      <c r="BX103" s="65"/>
      <c r="BY103" s="65" t="s">
        <v>103</v>
      </c>
      <c r="BZ103" s="65"/>
      <c r="CA103" s="173"/>
      <c r="CB103" s="173"/>
      <c r="CC103" s="167"/>
      <c r="CD103" s="173"/>
      <c r="CE103" s="173"/>
      <c r="CF103" s="173"/>
      <c r="CG103" s="209"/>
      <c r="CH103" s="209"/>
      <c r="CI103" s="209"/>
      <c r="CJ103" s="209"/>
      <c r="CK103" s="65"/>
      <c r="CL103" s="65"/>
      <c r="CM103" s="65"/>
      <c r="CN103" s="65"/>
      <c r="CO103" s="65"/>
      <c r="CP103" s="65"/>
      <c r="CQ103" s="65"/>
      <c r="CR103" s="65" t="s">
        <v>103</v>
      </c>
      <c r="CS103" s="65"/>
      <c r="CT103" s="173"/>
      <c r="CU103" s="173"/>
      <c r="CV103" s="167"/>
      <c r="CW103" s="173"/>
      <c r="CX103" s="173"/>
      <c r="CY103" s="173"/>
      <c r="CZ103" s="209"/>
      <c r="DA103" s="209"/>
      <c r="DB103" s="209"/>
      <c r="DC103" s="209"/>
      <c r="DD103" s="65"/>
      <c r="DE103" s="65"/>
      <c r="DF103" s="65"/>
      <c r="DG103" s="65"/>
      <c r="DH103" s="65"/>
      <c r="DI103" s="65"/>
      <c r="DJ103" s="65"/>
      <c r="DK103" s="65"/>
      <c r="DL103" s="65"/>
      <c r="DM103" s="65"/>
      <c r="DN103" s="65"/>
      <c r="DO103" s="65"/>
      <c r="DP103" s="65"/>
      <c r="DQ103" s="65"/>
      <c r="DR103" s="65"/>
      <c r="DS103" s="65"/>
      <c r="DT103" s="65"/>
      <c r="DU103" s="65"/>
      <c r="DV103" s="65"/>
    </row>
    <row r="104" spans="1:126">
      <c r="A104" s="65"/>
      <c r="B104" s="65" t="s">
        <v>57</v>
      </c>
      <c r="C104" s="65">
        <f>FaceSheet!O18</f>
        <v>0</v>
      </c>
      <c r="D104" s="65">
        <f>M104/512</f>
        <v>0</v>
      </c>
      <c r="E104" s="65">
        <f>M104/256</f>
        <v>0</v>
      </c>
      <c r="F104" s="65">
        <f>M104/128</f>
        <v>0</v>
      </c>
      <c r="G104" s="65">
        <f>M104/64</f>
        <v>0</v>
      </c>
      <c r="H104" s="65">
        <f>M104/32</f>
        <v>0</v>
      </c>
      <c r="I104" s="65">
        <f>M104/16</f>
        <v>0</v>
      </c>
      <c r="J104" s="65">
        <f>M104/8</f>
        <v>0</v>
      </c>
      <c r="K104" s="65">
        <f>M104/4</f>
        <v>0</v>
      </c>
      <c r="L104" s="65">
        <f>M104/2</f>
        <v>0</v>
      </c>
      <c r="M104" s="65">
        <f>IF(FaceSheet!O18="ddw",FaceSheet!K18*1000/50,FaceSheet!K18)</f>
        <v>0</v>
      </c>
      <c r="N104" s="65" t="s">
        <v>58</v>
      </c>
      <c r="O104" s="65"/>
      <c r="P104" s="65"/>
      <c r="Q104" s="65"/>
      <c r="R104" s="65"/>
      <c r="S104" s="65"/>
      <c r="T104" s="65"/>
      <c r="U104" s="65" t="s">
        <v>57</v>
      </c>
      <c r="V104" s="65">
        <f>FaceSheet!AH18</f>
        <v>0</v>
      </c>
      <c r="W104" s="65">
        <f>AF104/512</f>
        <v>0</v>
      </c>
      <c r="X104" s="65">
        <f>AF104/256</f>
        <v>0</v>
      </c>
      <c r="Y104" s="65">
        <f>AF104/128</f>
        <v>0</v>
      </c>
      <c r="Z104" s="65">
        <f>AF104/64</f>
        <v>0</v>
      </c>
      <c r="AA104" s="65">
        <f>AF104/32</f>
        <v>0</v>
      </c>
      <c r="AB104" s="65">
        <f>AF104/16</f>
        <v>0</v>
      </c>
      <c r="AC104" s="65">
        <f>AF104/8</f>
        <v>0</v>
      </c>
      <c r="AD104" s="65">
        <f>AF104/4</f>
        <v>0</v>
      </c>
      <c r="AE104" s="65">
        <f>AF104/2</f>
        <v>0</v>
      </c>
      <c r="AF104" s="65">
        <f>IF(FaceSheet!O18="ddw",FaceSheet!K18*1000/50,FaceSheet!K18)</f>
        <v>0</v>
      </c>
      <c r="AG104" s="65" t="s">
        <v>58</v>
      </c>
      <c r="AH104" s="65"/>
      <c r="AI104" s="65"/>
      <c r="AJ104" s="65"/>
      <c r="AK104" s="65"/>
      <c r="AL104" s="65"/>
      <c r="AM104" s="65"/>
      <c r="AN104" s="65" t="s">
        <v>57</v>
      </c>
      <c r="AO104" s="65">
        <f>FaceSheet!BA18</f>
        <v>0</v>
      </c>
      <c r="AP104" s="65">
        <f>AY104/512</f>
        <v>0</v>
      </c>
      <c r="AQ104" s="65">
        <f>AY104/256</f>
        <v>0</v>
      </c>
      <c r="AR104" s="65">
        <f>AY104/128</f>
        <v>0</v>
      </c>
      <c r="AS104" s="65">
        <f>AY104/64</f>
        <v>0</v>
      </c>
      <c r="AT104" s="65">
        <f>AY104/32</f>
        <v>0</v>
      </c>
      <c r="AU104" s="65">
        <f>AY104/16</f>
        <v>0</v>
      </c>
      <c r="AV104" s="65">
        <f>AY104/8</f>
        <v>0</v>
      </c>
      <c r="AW104" s="65">
        <f>AY104/4</f>
        <v>0</v>
      </c>
      <c r="AX104" s="65">
        <f>AY104/2</f>
        <v>0</v>
      </c>
      <c r="AY104" s="65">
        <f>IF(FaceSheet!BA18="ddw",FaceSheet!AW18*1000/50,FaceSheet!AW18)</f>
        <v>0</v>
      </c>
      <c r="AZ104" s="65" t="s">
        <v>58</v>
      </c>
      <c r="BA104" s="65"/>
      <c r="BB104" s="65"/>
      <c r="BC104" s="65"/>
      <c r="BD104" s="65"/>
      <c r="BE104" s="65"/>
      <c r="BF104" s="65"/>
      <c r="BG104" s="65" t="s">
        <v>57</v>
      </c>
      <c r="BH104" s="65">
        <f>FaceSheet!BT18</f>
        <v>0</v>
      </c>
      <c r="BI104" s="65">
        <f>BR104/512</f>
        <v>0</v>
      </c>
      <c r="BJ104" s="65">
        <f>BR104/256</f>
        <v>0</v>
      </c>
      <c r="BK104" s="65">
        <f>BR104/128</f>
        <v>0</v>
      </c>
      <c r="BL104" s="65">
        <f>BR104/64</f>
        <v>0</v>
      </c>
      <c r="BM104" s="65">
        <f>BR104/32</f>
        <v>0</v>
      </c>
      <c r="BN104" s="65">
        <f>BR104/16</f>
        <v>0</v>
      </c>
      <c r="BO104" s="65">
        <f>BR104/8</f>
        <v>0</v>
      </c>
      <c r="BP104" s="65">
        <f>BR104/4</f>
        <v>0</v>
      </c>
      <c r="BQ104" s="65">
        <f>BR104/2</f>
        <v>0</v>
      </c>
      <c r="BR104" s="65">
        <f>IF(FaceSheet!BT18="ddw",FaceSheet!BP18*1000/50,FaceSheet!BP18)</f>
        <v>0</v>
      </c>
      <c r="BS104" s="65" t="s">
        <v>58</v>
      </c>
      <c r="BT104" s="65"/>
      <c r="BU104" s="65"/>
      <c r="BV104" s="65"/>
      <c r="BW104" s="65"/>
      <c r="BX104" s="65"/>
      <c r="BY104" s="65"/>
      <c r="BZ104" s="65" t="s">
        <v>57</v>
      </c>
      <c r="CA104" s="65">
        <f>FaceSheet!CM18</f>
        <v>0</v>
      </c>
      <c r="CB104" s="65">
        <f>CK104/512</f>
        <v>0</v>
      </c>
      <c r="CC104" s="65">
        <f>CK104/256</f>
        <v>0</v>
      </c>
      <c r="CD104" s="65">
        <f>CK104/128</f>
        <v>0</v>
      </c>
      <c r="CE104" s="65">
        <f>CK104/64</f>
        <v>0</v>
      </c>
      <c r="CF104" s="65">
        <f>CK104/32</f>
        <v>0</v>
      </c>
      <c r="CG104" s="65">
        <f>CK104/16</f>
        <v>0</v>
      </c>
      <c r="CH104" s="65">
        <f>CK104/8</f>
        <v>0</v>
      </c>
      <c r="CI104" s="65">
        <f>CK104/4</f>
        <v>0</v>
      </c>
      <c r="CJ104" s="65">
        <f>CK104/2</f>
        <v>0</v>
      </c>
      <c r="CK104" s="65">
        <f>IF(FaceSheet!CM18="ddw",FaceSheet!CI18*1000/50,FaceSheet!CI18)</f>
        <v>0</v>
      </c>
      <c r="CL104" s="65" t="s">
        <v>58</v>
      </c>
      <c r="CM104" s="65"/>
      <c r="CN104" s="65"/>
      <c r="CO104" s="65"/>
      <c r="CP104" s="65"/>
      <c r="CQ104" s="65"/>
      <c r="CR104" s="65"/>
      <c r="CS104" s="65" t="s">
        <v>57</v>
      </c>
      <c r="CT104" s="65">
        <f>FaceSheet!DF18</f>
        <v>0</v>
      </c>
      <c r="CU104" s="65">
        <f>DD104/512</f>
        <v>0</v>
      </c>
      <c r="CV104" s="65">
        <f>DD104/256</f>
        <v>0</v>
      </c>
      <c r="CW104" s="65">
        <f>DD104/128</f>
        <v>0</v>
      </c>
      <c r="CX104" s="65">
        <f>DD104/64</f>
        <v>0</v>
      </c>
      <c r="CY104" s="65">
        <f>DD104/32</f>
        <v>0</v>
      </c>
      <c r="CZ104" s="65">
        <f>DD104/16</f>
        <v>0</v>
      </c>
      <c r="DA104" s="65">
        <f>DD104/8</f>
        <v>0</v>
      </c>
      <c r="DB104" s="65">
        <f>DD104/4</f>
        <v>0</v>
      </c>
      <c r="DC104" s="65">
        <f>DD104/2</f>
        <v>0</v>
      </c>
      <c r="DD104" s="65">
        <f>IF(FaceSheet!DF18="ddw",FaceSheet!DB18*1000/50,FaceSheet!DB18)</f>
        <v>0</v>
      </c>
      <c r="DE104" s="65" t="s">
        <v>58</v>
      </c>
      <c r="DF104" s="65"/>
      <c r="DG104" s="65"/>
      <c r="DH104" s="65"/>
      <c r="DI104" s="65"/>
      <c r="DJ104" s="65"/>
      <c r="DK104" s="65"/>
      <c r="DL104" s="65"/>
      <c r="DM104" s="65"/>
      <c r="DN104" s="65"/>
      <c r="DO104" s="65"/>
      <c r="DP104" s="65"/>
      <c r="DQ104" s="65"/>
      <c r="DR104" s="65"/>
      <c r="DS104" s="65"/>
      <c r="DT104" s="65"/>
      <c r="DU104" s="65"/>
      <c r="DV104" s="65"/>
    </row>
    <row r="105" spans="1:126">
      <c r="A105" s="65"/>
      <c r="B105" s="65"/>
      <c r="C105" s="173"/>
      <c r="D105" s="65"/>
      <c r="E105" s="173"/>
      <c r="F105" s="173"/>
      <c r="G105" s="173"/>
      <c r="H105" s="173"/>
      <c r="I105" s="209"/>
      <c r="J105" s="209"/>
      <c r="K105" s="209"/>
      <c r="L105" s="209"/>
      <c r="M105" s="65"/>
      <c r="N105" s="210"/>
      <c r="O105" s="65"/>
      <c r="P105" s="210"/>
      <c r="Q105" s="65"/>
      <c r="R105" s="65"/>
      <c r="S105" s="65"/>
      <c r="T105" s="65"/>
      <c r="U105" s="65"/>
      <c r="V105" s="173"/>
      <c r="W105" s="65"/>
      <c r="X105" s="173"/>
      <c r="Y105" s="173"/>
      <c r="Z105" s="173"/>
      <c r="AA105" s="173"/>
      <c r="AB105" s="209"/>
      <c r="AC105" s="209"/>
      <c r="AD105" s="209"/>
      <c r="AE105" s="209"/>
      <c r="AF105" s="65"/>
      <c r="AG105" s="210"/>
      <c r="AH105" s="65"/>
      <c r="AI105" s="210"/>
      <c r="AJ105" s="65"/>
      <c r="AK105" s="65"/>
      <c r="AL105" s="65"/>
      <c r="AM105" s="65"/>
      <c r="AN105" s="65"/>
      <c r="AO105" s="173"/>
      <c r="AP105" s="65"/>
      <c r="AQ105" s="173"/>
      <c r="AR105" s="173"/>
      <c r="AS105" s="173"/>
      <c r="AT105" s="173"/>
      <c r="AU105" s="209"/>
      <c r="AV105" s="209"/>
      <c r="AW105" s="209"/>
      <c r="AX105" s="209"/>
      <c r="AY105" s="65"/>
      <c r="AZ105" s="210"/>
      <c r="BA105" s="65"/>
      <c r="BB105" s="210"/>
      <c r="BC105" s="65"/>
      <c r="BD105" s="65"/>
      <c r="BE105" s="65"/>
      <c r="BF105" s="65"/>
      <c r="BG105" s="65"/>
      <c r="BH105" s="173"/>
      <c r="BI105" s="65"/>
      <c r="BJ105" s="173"/>
      <c r="BK105" s="173"/>
      <c r="BL105" s="173"/>
      <c r="BM105" s="173"/>
      <c r="BN105" s="209"/>
      <c r="BO105" s="209"/>
      <c r="BP105" s="209"/>
      <c r="BQ105" s="209"/>
      <c r="BR105" s="65"/>
      <c r="BS105" s="210"/>
      <c r="BT105" s="65"/>
      <c r="BU105" s="210"/>
      <c r="BV105" s="65"/>
      <c r="BW105" s="65"/>
      <c r="BX105" s="65"/>
      <c r="BY105" s="65"/>
      <c r="BZ105" s="65"/>
      <c r="CA105" s="173"/>
      <c r="CB105" s="65"/>
      <c r="CC105" s="173"/>
      <c r="CD105" s="173"/>
      <c r="CE105" s="173"/>
      <c r="CF105" s="173"/>
      <c r="CG105" s="209"/>
      <c r="CH105" s="209"/>
      <c r="CI105" s="209"/>
      <c r="CJ105" s="209"/>
      <c r="CK105" s="65"/>
      <c r="CL105" s="210"/>
      <c r="CM105" s="65"/>
      <c r="CN105" s="210"/>
      <c r="CO105" s="65"/>
      <c r="CP105" s="65"/>
      <c r="CQ105" s="65"/>
      <c r="CR105" s="65"/>
      <c r="CS105" s="65"/>
      <c r="CT105" s="173"/>
      <c r="CU105" s="65"/>
      <c r="CV105" s="173"/>
      <c r="CW105" s="173"/>
      <c r="CX105" s="173"/>
      <c r="CY105" s="173"/>
      <c r="CZ105" s="209"/>
      <c r="DA105" s="209"/>
      <c r="DB105" s="209"/>
      <c r="DC105" s="209"/>
      <c r="DD105" s="65"/>
      <c r="DE105" s="210"/>
      <c r="DF105" s="65"/>
      <c r="DG105" s="210"/>
      <c r="DH105" s="65"/>
      <c r="DI105" s="65"/>
      <c r="DJ105" s="65"/>
      <c r="DK105" s="65"/>
      <c r="DL105" s="65"/>
      <c r="DM105" s="65"/>
      <c r="DN105" s="65"/>
      <c r="DO105" s="65"/>
      <c r="DP105" s="65"/>
      <c r="DQ105" s="65"/>
      <c r="DR105" s="65"/>
      <c r="DS105" s="65"/>
      <c r="DT105" s="65"/>
      <c r="DU105" s="65"/>
      <c r="DV105" s="65"/>
    </row>
    <row r="106" spans="1:126">
      <c r="A106" s="65"/>
      <c r="B106" s="65"/>
      <c r="C106" s="173"/>
      <c r="D106" s="173"/>
      <c r="E106" s="173"/>
      <c r="F106" s="173"/>
      <c r="G106" s="173"/>
      <c r="H106" s="173"/>
      <c r="I106" s="209"/>
      <c r="J106" s="209"/>
      <c r="K106" s="209"/>
      <c r="L106" s="209"/>
      <c r="M106" s="65"/>
      <c r="N106" s="173"/>
      <c r="O106" s="65"/>
      <c r="P106" s="173"/>
      <c r="Q106" s="65"/>
      <c r="R106" s="65"/>
      <c r="S106" s="65"/>
      <c r="T106" s="65"/>
      <c r="U106" s="65"/>
      <c r="V106" s="173"/>
      <c r="W106" s="173"/>
      <c r="X106" s="173"/>
      <c r="Y106" s="173"/>
      <c r="Z106" s="173"/>
      <c r="AA106" s="173"/>
      <c r="AB106" s="209"/>
      <c r="AC106" s="209"/>
      <c r="AD106" s="209"/>
      <c r="AE106" s="209"/>
      <c r="AF106" s="65"/>
      <c r="AG106" s="173"/>
      <c r="AH106" s="65"/>
      <c r="AI106" s="173"/>
      <c r="AJ106" s="65"/>
      <c r="AK106" s="65"/>
      <c r="AL106" s="65"/>
      <c r="AM106" s="65"/>
      <c r="AN106" s="65"/>
      <c r="AO106" s="173"/>
      <c r="AP106" s="173"/>
      <c r="AQ106" s="173"/>
      <c r="AR106" s="173"/>
      <c r="AS106" s="173"/>
      <c r="AT106" s="173"/>
      <c r="AU106" s="209"/>
      <c r="AV106" s="209"/>
      <c r="AW106" s="209"/>
      <c r="AX106" s="209"/>
      <c r="AY106" s="65"/>
      <c r="AZ106" s="173"/>
      <c r="BA106" s="65"/>
      <c r="BB106" s="173"/>
      <c r="BC106" s="65"/>
      <c r="BD106" s="65"/>
      <c r="BE106" s="65"/>
      <c r="BF106" s="65"/>
      <c r="BG106" s="65"/>
      <c r="BH106" s="173"/>
      <c r="BI106" s="173"/>
      <c r="BJ106" s="173"/>
      <c r="BK106" s="173"/>
      <c r="BL106" s="173"/>
      <c r="BM106" s="173"/>
      <c r="BN106" s="209"/>
      <c r="BO106" s="209"/>
      <c r="BP106" s="209"/>
      <c r="BQ106" s="209"/>
      <c r="BR106" s="65"/>
      <c r="BS106" s="173"/>
      <c r="BT106" s="65"/>
      <c r="BU106" s="173"/>
      <c r="BV106" s="65"/>
      <c r="BW106" s="65"/>
      <c r="BX106" s="65"/>
      <c r="BY106" s="65"/>
      <c r="BZ106" s="65"/>
      <c r="CA106" s="173"/>
      <c r="CB106" s="173"/>
      <c r="CC106" s="173"/>
      <c r="CD106" s="173"/>
      <c r="CE106" s="173"/>
      <c r="CF106" s="173"/>
      <c r="CG106" s="209"/>
      <c r="CH106" s="209"/>
      <c r="CI106" s="209"/>
      <c r="CJ106" s="209"/>
      <c r="CK106" s="65"/>
      <c r="CL106" s="173"/>
      <c r="CM106" s="65"/>
      <c r="CN106" s="173"/>
      <c r="CO106" s="65"/>
      <c r="CP106" s="65"/>
      <c r="CQ106" s="65"/>
      <c r="CR106" s="65"/>
      <c r="CS106" s="65"/>
      <c r="CT106" s="173"/>
      <c r="CU106" s="173"/>
      <c r="CV106" s="173"/>
      <c r="CW106" s="173"/>
      <c r="CX106" s="173"/>
      <c r="CY106" s="173"/>
      <c r="CZ106" s="209"/>
      <c r="DA106" s="209"/>
      <c r="DB106" s="209"/>
      <c r="DC106" s="209"/>
      <c r="DD106" s="65"/>
      <c r="DE106" s="173"/>
      <c r="DF106" s="65"/>
      <c r="DG106" s="173"/>
      <c r="DH106" s="65"/>
      <c r="DI106" s="65"/>
      <c r="DJ106" s="65"/>
      <c r="DK106" s="65"/>
      <c r="DL106" s="65"/>
      <c r="DM106" s="65"/>
      <c r="DN106" s="65"/>
      <c r="DO106" s="65"/>
      <c r="DP106" s="65"/>
      <c r="DQ106" s="65"/>
      <c r="DR106" s="65"/>
      <c r="DS106" s="65"/>
      <c r="DT106" s="65"/>
      <c r="DU106" s="65"/>
      <c r="DV106" s="65"/>
    </row>
    <row r="107" spans="1:126">
      <c r="A107" s="65"/>
      <c r="B107" s="65"/>
      <c r="C107" s="173"/>
      <c r="D107" s="173"/>
      <c r="E107" s="173"/>
      <c r="F107" s="173"/>
      <c r="G107" s="173"/>
      <c r="H107" s="173"/>
      <c r="I107" s="209"/>
      <c r="J107" s="209"/>
      <c r="K107" s="209"/>
      <c r="L107" s="209"/>
      <c r="M107" s="65"/>
      <c r="N107" s="211"/>
      <c r="O107" s="65"/>
      <c r="P107" s="65"/>
      <c r="Q107" s="65"/>
      <c r="R107" s="65"/>
      <c r="S107" s="65"/>
      <c r="T107" s="65"/>
      <c r="U107" s="65"/>
      <c r="V107" s="173"/>
      <c r="W107" s="173"/>
      <c r="X107" s="173"/>
      <c r="Y107" s="173"/>
      <c r="Z107" s="173"/>
      <c r="AA107" s="173"/>
      <c r="AB107" s="209"/>
      <c r="AC107" s="209"/>
      <c r="AD107" s="209"/>
      <c r="AE107" s="209"/>
      <c r="AF107" s="65"/>
      <c r="AG107" s="211"/>
      <c r="AH107" s="65"/>
      <c r="AI107" s="65"/>
      <c r="AJ107" s="65"/>
      <c r="AK107" s="65"/>
      <c r="AL107" s="65"/>
      <c r="AM107" s="65"/>
      <c r="AN107" s="65"/>
      <c r="AO107" s="173"/>
      <c r="AP107" s="173"/>
      <c r="AQ107" s="173"/>
      <c r="AR107" s="173"/>
      <c r="AS107" s="173"/>
      <c r="AT107" s="173"/>
      <c r="AU107" s="209"/>
      <c r="AV107" s="209"/>
      <c r="AW107" s="209"/>
      <c r="AX107" s="209"/>
      <c r="AY107" s="65"/>
      <c r="AZ107" s="211"/>
      <c r="BA107" s="65"/>
      <c r="BB107" s="65"/>
      <c r="BC107" s="65"/>
      <c r="BD107" s="65"/>
      <c r="BE107" s="65"/>
      <c r="BF107" s="65"/>
      <c r="BG107" s="65"/>
      <c r="BH107" s="173"/>
      <c r="BI107" s="173"/>
      <c r="BJ107" s="173"/>
      <c r="BK107" s="173"/>
      <c r="BL107" s="173"/>
      <c r="BM107" s="173"/>
      <c r="BN107" s="209"/>
      <c r="BO107" s="209"/>
      <c r="BP107" s="209"/>
      <c r="BQ107" s="209"/>
      <c r="BR107" s="65"/>
      <c r="BS107" s="211"/>
      <c r="BT107" s="65"/>
      <c r="BU107" s="65"/>
      <c r="BV107" s="65"/>
      <c r="BW107" s="65"/>
      <c r="BX107" s="65"/>
      <c r="BY107" s="65"/>
      <c r="BZ107" s="65"/>
      <c r="CA107" s="173"/>
      <c r="CB107" s="173"/>
      <c r="CC107" s="173"/>
      <c r="CD107" s="173"/>
      <c r="CE107" s="173"/>
      <c r="CF107" s="173"/>
      <c r="CG107" s="209"/>
      <c r="CH107" s="209"/>
      <c r="CI107" s="209"/>
      <c r="CJ107" s="209"/>
      <c r="CK107" s="65"/>
      <c r="CL107" s="211"/>
      <c r="CM107" s="65"/>
      <c r="CN107" s="65"/>
      <c r="CO107" s="65"/>
      <c r="CP107" s="65"/>
      <c r="CQ107" s="65"/>
      <c r="CR107" s="65"/>
      <c r="CS107" s="65"/>
      <c r="CT107" s="173"/>
      <c r="CU107" s="173"/>
      <c r="CV107" s="173"/>
      <c r="CW107" s="173"/>
      <c r="CX107" s="173"/>
      <c r="CY107" s="173"/>
      <c r="CZ107" s="209"/>
      <c r="DA107" s="209"/>
      <c r="DB107" s="209"/>
      <c r="DC107" s="209"/>
      <c r="DD107" s="65"/>
      <c r="DE107" s="211"/>
      <c r="DF107" s="65"/>
      <c r="DG107" s="65"/>
      <c r="DH107" s="65"/>
      <c r="DI107" s="65"/>
      <c r="DJ107" s="65"/>
      <c r="DK107" s="65"/>
      <c r="DL107" s="65"/>
      <c r="DM107" s="65"/>
      <c r="DN107" s="65"/>
      <c r="DO107" s="65"/>
      <c r="DP107" s="65"/>
      <c r="DQ107" s="65"/>
      <c r="DR107" s="65"/>
      <c r="DS107" s="65"/>
      <c r="DT107" s="65"/>
      <c r="DU107" s="65"/>
      <c r="DV107" s="65"/>
    </row>
    <row r="108" spans="1:126">
      <c r="A108" s="65"/>
      <c r="B108" s="65"/>
      <c r="C108" s="173"/>
      <c r="D108" s="173"/>
      <c r="E108" s="173"/>
      <c r="F108" s="173"/>
      <c r="G108" s="173"/>
      <c r="H108" s="173"/>
      <c r="I108" s="209"/>
      <c r="J108" s="209"/>
      <c r="K108" s="209"/>
      <c r="L108" s="209"/>
      <c r="M108" s="65"/>
      <c r="N108" s="173"/>
      <c r="O108" s="65"/>
      <c r="P108" s="65"/>
      <c r="Q108" s="65"/>
      <c r="R108" s="65"/>
      <c r="S108" s="65"/>
      <c r="T108" s="65"/>
      <c r="U108" s="65"/>
      <c r="V108" s="173"/>
      <c r="W108" s="173"/>
      <c r="X108" s="173"/>
      <c r="Y108" s="173"/>
      <c r="Z108" s="173"/>
      <c r="AA108" s="173"/>
      <c r="AB108" s="209"/>
      <c r="AC108" s="209"/>
      <c r="AD108" s="209"/>
      <c r="AE108" s="209"/>
      <c r="AF108" s="65"/>
      <c r="AG108" s="173"/>
      <c r="AH108" s="65"/>
      <c r="AI108" s="65"/>
      <c r="AJ108" s="65"/>
      <c r="AK108" s="65"/>
      <c r="AL108" s="65"/>
      <c r="AM108" s="65"/>
      <c r="AN108" s="65"/>
      <c r="AO108" s="173"/>
      <c r="AP108" s="173"/>
      <c r="AQ108" s="173"/>
      <c r="AR108" s="173"/>
      <c r="AS108" s="173"/>
      <c r="AT108" s="173"/>
      <c r="AU108" s="209"/>
      <c r="AV108" s="209"/>
      <c r="AW108" s="209"/>
      <c r="AX108" s="209"/>
      <c r="AY108" s="65"/>
      <c r="AZ108" s="173"/>
      <c r="BA108" s="65"/>
      <c r="BB108" s="65"/>
      <c r="BC108" s="65"/>
      <c r="BD108" s="65"/>
      <c r="BE108" s="65"/>
      <c r="BF108" s="65"/>
      <c r="BG108" s="65"/>
      <c r="BH108" s="173"/>
      <c r="BI108" s="173"/>
      <c r="BJ108" s="173"/>
      <c r="BK108" s="173"/>
      <c r="BL108" s="173"/>
      <c r="BM108" s="173"/>
      <c r="BN108" s="209"/>
      <c r="BO108" s="209"/>
      <c r="BP108" s="209"/>
      <c r="BQ108" s="209"/>
      <c r="BR108" s="65"/>
      <c r="BS108" s="173"/>
      <c r="BT108" s="65"/>
      <c r="BU108" s="65"/>
      <c r="BV108" s="65"/>
      <c r="BW108" s="65"/>
      <c r="BX108" s="65"/>
      <c r="BY108" s="65"/>
      <c r="BZ108" s="65"/>
      <c r="CA108" s="173"/>
      <c r="CB108" s="173"/>
      <c r="CC108" s="173"/>
      <c r="CD108" s="173"/>
      <c r="CE108" s="173"/>
      <c r="CF108" s="173"/>
      <c r="CG108" s="209"/>
      <c r="CH108" s="209"/>
      <c r="CI108" s="209"/>
      <c r="CJ108" s="209"/>
      <c r="CK108" s="65"/>
      <c r="CL108" s="173"/>
      <c r="CM108" s="65"/>
      <c r="CN108" s="65"/>
      <c r="CO108" s="65"/>
      <c r="CP108" s="65"/>
      <c r="CQ108" s="65"/>
      <c r="CR108" s="65"/>
      <c r="CS108" s="65"/>
      <c r="CT108" s="173"/>
      <c r="CU108" s="173"/>
      <c r="CV108" s="173"/>
      <c r="CW108" s="173"/>
      <c r="CX108" s="173"/>
      <c r="CY108" s="173"/>
      <c r="CZ108" s="209"/>
      <c r="DA108" s="209"/>
      <c r="DB108" s="209"/>
      <c r="DC108" s="209"/>
      <c r="DD108" s="65"/>
      <c r="DE108" s="173"/>
      <c r="DF108" s="65"/>
      <c r="DG108" s="65"/>
      <c r="DH108" s="65"/>
      <c r="DI108" s="65"/>
      <c r="DJ108" s="65"/>
      <c r="DK108" s="65"/>
      <c r="DL108" s="65"/>
      <c r="DM108" s="65"/>
      <c r="DN108" s="65"/>
      <c r="DO108" s="65"/>
      <c r="DP108" s="65"/>
      <c r="DQ108" s="65"/>
      <c r="DR108" s="65"/>
      <c r="DS108" s="65"/>
      <c r="DT108" s="65"/>
      <c r="DU108" s="65"/>
      <c r="DV108" s="65"/>
    </row>
    <row r="109" spans="1:126" ht="14" customHeight="1">
      <c r="A109" s="377" t="s">
        <v>237</v>
      </c>
      <c r="B109" s="212"/>
      <c r="C109" s="212">
        <v>0</v>
      </c>
      <c r="D109" s="212" t="e">
        <f>IF($B$81&gt;=0,(1-(D81-$B$81)/($C$81-$B$81))*100,(1-D81/$C$81)*100)</f>
        <v>#VALUE!</v>
      </c>
      <c r="E109" s="212" t="e">
        <f t="shared" ref="E109:L109" si="216">IF($B$81&gt;=0,(1-(E81-$B$81)/($C$81-$B$81))*100,(1-E81/$C$81)*100)</f>
        <v>#VALUE!</v>
      </c>
      <c r="F109" s="212" t="e">
        <f t="shared" si="216"/>
        <v>#VALUE!</v>
      </c>
      <c r="G109" s="212" t="e">
        <f t="shared" si="216"/>
        <v>#VALUE!</v>
      </c>
      <c r="H109" s="212" t="e">
        <f t="shared" si="216"/>
        <v>#VALUE!</v>
      </c>
      <c r="I109" s="212" t="e">
        <f t="shared" si="216"/>
        <v>#VALUE!</v>
      </c>
      <c r="J109" s="212" t="e">
        <f t="shared" si="216"/>
        <v>#VALUE!</v>
      </c>
      <c r="K109" s="212" t="e">
        <f t="shared" si="216"/>
        <v>#VALUE!</v>
      </c>
      <c r="L109" s="212" t="e">
        <f t="shared" si="216"/>
        <v>#VALUE!</v>
      </c>
      <c r="M109" s="212" t="e">
        <f>IF($B$81&gt;=0,(1-(M81-$B$81)/($C$81-$B$81))*100,(1-M81/$C$81)*100)</f>
        <v>#VALUE!</v>
      </c>
      <c r="N109" s="173"/>
      <c r="O109" s="65"/>
      <c r="P109" s="65"/>
      <c r="Q109" s="65"/>
      <c r="R109" s="65"/>
      <c r="S109" s="65"/>
      <c r="T109" s="377" t="s">
        <v>237</v>
      </c>
      <c r="U109" s="212"/>
      <c r="V109" s="212">
        <v>0</v>
      </c>
      <c r="W109" s="212" t="e">
        <f>IF($U$81&gt;=0,(1-(W81-$U$81)/($V$81-$U$81))*100,(1-W81/$V$81)*100)</f>
        <v>#VALUE!</v>
      </c>
      <c r="X109" s="212" t="e">
        <f t="shared" ref="X109:AE109" si="217">IF($U$81&gt;=0,(1-(X81-$U$81)/($V$81-$U$81))*100,(1-X81/$V$81)*100)</f>
        <v>#VALUE!</v>
      </c>
      <c r="Y109" s="212" t="e">
        <f t="shared" si="217"/>
        <v>#VALUE!</v>
      </c>
      <c r="Z109" s="212" t="e">
        <f t="shared" si="217"/>
        <v>#VALUE!</v>
      </c>
      <c r="AA109" s="212" t="e">
        <f t="shared" si="217"/>
        <v>#VALUE!</v>
      </c>
      <c r="AB109" s="212" t="e">
        <f t="shared" si="217"/>
        <v>#VALUE!</v>
      </c>
      <c r="AC109" s="212" t="e">
        <f t="shared" si="217"/>
        <v>#VALUE!</v>
      </c>
      <c r="AD109" s="212" t="e">
        <f t="shared" si="217"/>
        <v>#VALUE!</v>
      </c>
      <c r="AE109" s="212" t="e">
        <f t="shared" si="217"/>
        <v>#VALUE!</v>
      </c>
      <c r="AF109" s="212" t="e">
        <f>IF($U$81&gt;=0,(1-(AF81-$U$81)/($V$81-$U$81))*100,(1-AF81/$V$81)*100)</f>
        <v>#VALUE!</v>
      </c>
      <c r="AG109" s="173"/>
      <c r="AH109" s="65"/>
      <c r="AI109" s="65"/>
      <c r="AJ109" s="65"/>
      <c r="AK109" s="65"/>
      <c r="AL109" s="65"/>
      <c r="AM109" s="377" t="s">
        <v>237</v>
      </c>
      <c r="AN109" s="212"/>
      <c r="AO109" s="212">
        <v>0</v>
      </c>
      <c r="AP109" s="212" t="e">
        <f>IF($AN$81&gt;=0,(1-(AP81-$AN$81)/($AO$81-$AN$81))*100,(1-AP81/$AO$81)*100)</f>
        <v>#VALUE!</v>
      </c>
      <c r="AQ109" s="212" t="e">
        <f t="shared" ref="AQ109:AX109" si="218">IF($AN$81&gt;=0,(1-(AQ81-$AN$81)/($AO$81-$AN$81))*100,(1-AQ81/$AO$81)*100)</f>
        <v>#VALUE!</v>
      </c>
      <c r="AR109" s="212" t="e">
        <f t="shared" si="218"/>
        <v>#VALUE!</v>
      </c>
      <c r="AS109" s="212" t="e">
        <f t="shared" si="218"/>
        <v>#VALUE!</v>
      </c>
      <c r="AT109" s="212" t="e">
        <f t="shared" si="218"/>
        <v>#VALUE!</v>
      </c>
      <c r="AU109" s="212" t="e">
        <f t="shared" si="218"/>
        <v>#VALUE!</v>
      </c>
      <c r="AV109" s="212" t="e">
        <f t="shared" si="218"/>
        <v>#VALUE!</v>
      </c>
      <c r="AW109" s="212" t="e">
        <f t="shared" si="218"/>
        <v>#VALUE!</v>
      </c>
      <c r="AX109" s="212" t="e">
        <f t="shared" si="218"/>
        <v>#VALUE!</v>
      </c>
      <c r="AY109" s="212" t="e">
        <f>IF($AN$81&gt;=0,(1-(AY81-$AN$81)/($AO$81-$AN$81))*100,(1-AY81/$AO$81)*100)</f>
        <v>#VALUE!</v>
      </c>
      <c r="AZ109" s="173"/>
      <c r="BA109" s="65"/>
      <c r="BB109" s="65"/>
      <c r="BC109" s="65"/>
      <c r="BD109" s="65"/>
      <c r="BE109" s="65"/>
      <c r="BF109" s="377" t="s">
        <v>237</v>
      </c>
      <c r="BG109" s="212"/>
      <c r="BH109" s="212">
        <v>0</v>
      </c>
      <c r="BI109" s="212" t="e">
        <f>IF($BG$81&gt;=0,(1-(BI81-$BG$81)/($BH$81-$BG$81))*100,(1-BI81/$BH$81)*100)</f>
        <v>#VALUE!</v>
      </c>
      <c r="BJ109" s="212" t="e">
        <f>IF($BG$81&gt;=0,(1-(BJ81-$BG$81)/($BH$81-$BG$81))*100,(1-BJ81/$BH$81)*100)</f>
        <v>#VALUE!</v>
      </c>
      <c r="BK109" s="212" t="e">
        <f t="shared" ref="BK109:BR109" si="219">IF($BG$81&gt;=0,(1-(BK81-$BG$81)/($BH$81-$BG$81))*100,(1-BK81/$BH$81)*100)</f>
        <v>#VALUE!</v>
      </c>
      <c r="BL109" s="212" t="e">
        <f t="shared" si="219"/>
        <v>#VALUE!</v>
      </c>
      <c r="BM109" s="212" t="e">
        <f t="shared" si="219"/>
        <v>#VALUE!</v>
      </c>
      <c r="BN109" s="212" t="e">
        <f t="shared" si="219"/>
        <v>#VALUE!</v>
      </c>
      <c r="BO109" s="212" t="e">
        <f t="shared" si="219"/>
        <v>#VALUE!</v>
      </c>
      <c r="BP109" s="212" t="e">
        <f t="shared" si="219"/>
        <v>#VALUE!</v>
      </c>
      <c r="BQ109" s="212" t="e">
        <f t="shared" si="219"/>
        <v>#VALUE!</v>
      </c>
      <c r="BR109" s="212" t="e">
        <f t="shared" si="219"/>
        <v>#VALUE!</v>
      </c>
      <c r="BS109" s="173"/>
      <c r="BT109" s="65"/>
      <c r="BU109" s="65"/>
      <c r="BV109" s="65"/>
      <c r="BW109" s="65"/>
      <c r="BX109" s="65"/>
      <c r="BY109" s="377" t="s">
        <v>237</v>
      </c>
      <c r="BZ109" s="212"/>
      <c r="CA109" s="212">
        <v>0</v>
      </c>
      <c r="CB109" s="212" t="e">
        <f>IF($BZ$81&gt;=0,(1-(CB81-$BZ$81)/($CA$81-$BZ$81))*100,(1-CB81/$CA$81)*100)</f>
        <v>#VALUE!</v>
      </c>
      <c r="CC109" s="212" t="e">
        <f t="shared" ref="CC109:CJ109" si="220">IF($BZ$81&gt;=0,(1-(CC81-$BZ$81)/($CA$81-$BZ$81))*100,(1-CC81/$CA$81)*100)</f>
        <v>#VALUE!</v>
      </c>
      <c r="CD109" s="212" t="e">
        <f t="shared" si="220"/>
        <v>#VALUE!</v>
      </c>
      <c r="CE109" s="212" t="e">
        <f t="shared" si="220"/>
        <v>#VALUE!</v>
      </c>
      <c r="CF109" s="212" t="e">
        <f t="shared" si="220"/>
        <v>#VALUE!</v>
      </c>
      <c r="CG109" s="212" t="e">
        <f t="shared" si="220"/>
        <v>#VALUE!</v>
      </c>
      <c r="CH109" s="212" t="e">
        <f t="shared" si="220"/>
        <v>#VALUE!</v>
      </c>
      <c r="CI109" s="212" t="e">
        <f t="shared" si="220"/>
        <v>#VALUE!</v>
      </c>
      <c r="CJ109" s="212" t="e">
        <f t="shared" si="220"/>
        <v>#VALUE!</v>
      </c>
      <c r="CK109" s="212" t="e">
        <f>IF($BZ$81&gt;=0,(1-(CK81-$BZ$81)/($CA$81-$BZ$81))*100,(1-CK81/$CA$81)*100)</f>
        <v>#VALUE!</v>
      </c>
      <c r="CL109" s="173"/>
      <c r="CM109" s="65"/>
      <c r="CN109" s="65"/>
      <c r="CO109" s="65"/>
      <c r="CP109" s="65"/>
      <c r="CQ109" s="65"/>
      <c r="CR109" s="377" t="s">
        <v>237</v>
      </c>
      <c r="CS109" s="212"/>
      <c r="CT109" s="212">
        <v>0</v>
      </c>
      <c r="CU109" s="212" t="e">
        <f>IF($CS$81&gt;=0,(1-(CU81-$CS$81)/($CT$81-$CS$81))*100,(1-CU81/$CT$81)*100)</f>
        <v>#VALUE!</v>
      </c>
      <c r="CV109" s="212" t="e">
        <f t="shared" ref="CV109:DC109" si="221">IF($CS$81&gt;=0,(1-(CV81-$CS$81)/($CT$81-$CS$81))*100,(1-CV81/$CT$81)*100)</f>
        <v>#VALUE!</v>
      </c>
      <c r="CW109" s="212" t="e">
        <f t="shared" si="221"/>
        <v>#VALUE!</v>
      </c>
      <c r="CX109" s="212" t="e">
        <f t="shared" si="221"/>
        <v>#VALUE!</v>
      </c>
      <c r="CY109" s="212" t="e">
        <f t="shared" si="221"/>
        <v>#VALUE!</v>
      </c>
      <c r="CZ109" s="212" t="e">
        <f t="shared" si="221"/>
        <v>#VALUE!</v>
      </c>
      <c r="DA109" s="212" t="e">
        <f t="shared" si="221"/>
        <v>#VALUE!</v>
      </c>
      <c r="DB109" s="212" t="e">
        <f t="shared" si="221"/>
        <v>#VALUE!</v>
      </c>
      <c r="DC109" s="212" t="e">
        <f t="shared" si="221"/>
        <v>#VALUE!</v>
      </c>
      <c r="DD109" s="212" t="e">
        <f>IF($CS$81&gt;=0,(1-(DD81-$CS$81)/($CT$81-$CS$81))*100,(1-DD81/$CT$81)*100)</f>
        <v>#VALUE!</v>
      </c>
      <c r="DE109" s="173"/>
      <c r="DF109" s="65"/>
      <c r="DG109" s="65"/>
      <c r="DH109" s="65"/>
      <c r="DI109" s="65"/>
      <c r="DJ109" s="65"/>
      <c r="DK109" s="65"/>
      <c r="DL109" s="65"/>
      <c r="DM109" s="65"/>
      <c r="DN109" s="65"/>
      <c r="DO109" s="65"/>
      <c r="DP109" s="65"/>
      <c r="DQ109" s="65"/>
      <c r="DR109" s="65"/>
      <c r="DS109" s="65"/>
      <c r="DT109" s="65"/>
      <c r="DU109" s="65"/>
      <c r="DV109" s="65"/>
    </row>
    <row r="110" spans="1:126">
      <c r="A110" s="377"/>
      <c r="B110" s="212"/>
      <c r="C110" s="212"/>
      <c r="D110" s="212"/>
      <c r="E110" s="212"/>
      <c r="F110" s="212"/>
      <c r="G110" s="212"/>
      <c r="H110" s="212"/>
      <c r="I110" s="212"/>
      <c r="J110" s="212"/>
      <c r="K110" s="212"/>
      <c r="L110" s="212"/>
      <c r="M110" s="212"/>
      <c r="N110" s="65"/>
      <c r="O110" s="65"/>
      <c r="P110" s="65"/>
      <c r="Q110" s="65"/>
      <c r="R110" s="65"/>
      <c r="S110" s="65"/>
      <c r="T110" s="377"/>
      <c r="U110" s="212"/>
      <c r="V110" s="212"/>
      <c r="W110" s="212"/>
      <c r="X110" s="212"/>
      <c r="Y110" s="212"/>
      <c r="Z110" s="212"/>
      <c r="AA110" s="212"/>
      <c r="AB110" s="212"/>
      <c r="AC110" s="212"/>
      <c r="AD110" s="212"/>
      <c r="AE110" s="212"/>
      <c r="AF110" s="212"/>
      <c r="AG110" s="65"/>
      <c r="AH110" s="65"/>
      <c r="AI110" s="65"/>
      <c r="AJ110" s="65"/>
      <c r="AK110" s="65"/>
      <c r="AL110" s="65"/>
      <c r="AM110" s="377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65"/>
      <c r="BA110" s="65"/>
      <c r="BB110" s="65"/>
      <c r="BC110" s="65"/>
      <c r="BD110" s="65"/>
      <c r="BE110" s="65"/>
      <c r="BF110" s="377"/>
      <c r="BG110" s="212"/>
      <c r="BH110" s="212"/>
      <c r="BI110" s="212"/>
      <c r="BJ110" s="212"/>
      <c r="BK110" s="212"/>
      <c r="BL110" s="212"/>
      <c r="BM110" s="212"/>
      <c r="BN110" s="212"/>
      <c r="BO110" s="212"/>
      <c r="BP110" s="212"/>
      <c r="BQ110" s="212"/>
      <c r="BR110" s="212"/>
      <c r="BS110" s="65"/>
      <c r="BT110" s="65"/>
      <c r="BU110" s="65"/>
      <c r="BV110" s="65"/>
      <c r="BW110" s="65"/>
      <c r="BX110" s="65"/>
      <c r="BY110" s="377"/>
      <c r="BZ110" s="212"/>
      <c r="CA110" s="212"/>
      <c r="CB110" s="212"/>
      <c r="CC110" s="212"/>
      <c r="CD110" s="212"/>
      <c r="CE110" s="212"/>
      <c r="CF110" s="212"/>
      <c r="CG110" s="212"/>
      <c r="CH110" s="212"/>
      <c r="CI110" s="212"/>
      <c r="CJ110" s="212"/>
      <c r="CK110" s="212"/>
      <c r="CL110" s="65"/>
      <c r="CM110" s="65"/>
      <c r="CN110" s="65"/>
      <c r="CO110" s="65"/>
      <c r="CP110" s="65"/>
      <c r="CQ110" s="65"/>
      <c r="CR110" s="377"/>
      <c r="CS110" s="212"/>
      <c r="CT110" s="212"/>
      <c r="CU110" s="212"/>
      <c r="CV110" s="212"/>
      <c r="CW110" s="212"/>
      <c r="CX110" s="212"/>
      <c r="CY110" s="212"/>
      <c r="CZ110" s="212"/>
      <c r="DA110" s="212"/>
      <c r="DB110" s="212"/>
      <c r="DC110" s="212"/>
      <c r="DD110" s="212"/>
      <c r="DE110" s="65"/>
      <c r="DF110" s="65"/>
      <c r="DG110" s="65"/>
      <c r="DH110" s="65"/>
      <c r="DI110" s="65"/>
      <c r="DJ110" s="65"/>
      <c r="DK110" s="65"/>
      <c r="DL110" s="65"/>
      <c r="DM110" s="65"/>
      <c r="DN110" s="65"/>
      <c r="DO110" s="65"/>
      <c r="DP110" s="65"/>
      <c r="DQ110" s="65"/>
      <c r="DR110" s="65"/>
      <c r="DS110" s="65"/>
      <c r="DT110" s="65"/>
      <c r="DU110" s="65"/>
      <c r="DV110" s="65"/>
    </row>
    <row r="111" spans="1:126">
      <c r="A111" s="377"/>
      <c r="B111" s="212"/>
      <c r="C111" s="212"/>
      <c r="D111" s="212"/>
      <c r="E111" s="212"/>
      <c r="F111" s="212"/>
      <c r="G111" s="212"/>
      <c r="H111" s="212"/>
      <c r="I111" s="212"/>
      <c r="J111" s="212"/>
      <c r="K111" s="212"/>
      <c r="L111" s="212"/>
      <c r="M111" s="212"/>
      <c r="N111" s="65"/>
      <c r="O111" s="65"/>
      <c r="P111" s="65"/>
      <c r="Q111" s="65"/>
      <c r="R111" s="65"/>
      <c r="S111" s="65"/>
      <c r="T111" s="377"/>
      <c r="U111" s="212"/>
      <c r="V111" s="212"/>
      <c r="W111" s="212"/>
      <c r="X111" s="212"/>
      <c r="Y111" s="212"/>
      <c r="Z111" s="212"/>
      <c r="AA111" s="212"/>
      <c r="AB111" s="212"/>
      <c r="AC111" s="212"/>
      <c r="AD111" s="212"/>
      <c r="AE111" s="212"/>
      <c r="AF111" s="212"/>
      <c r="AG111" s="65"/>
      <c r="AH111" s="65"/>
      <c r="AI111" s="65"/>
      <c r="AJ111" s="65"/>
      <c r="AK111" s="65"/>
      <c r="AL111" s="65"/>
      <c r="AM111" s="377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65"/>
      <c r="BA111" s="65"/>
      <c r="BB111" s="65"/>
      <c r="BC111" s="65"/>
      <c r="BD111" s="65"/>
      <c r="BE111" s="65"/>
      <c r="BF111" s="377"/>
      <c r="BG111" s="212"/>
      <c r="BH111" s="212"/>
      <c r="BI111" s="212"/>
      <c r="BJ111" s="212"/>
      <c r="BK111" s="212"/>
      <c r="BL111" s="212"/>
      <c r="BM111" s="212"/>
      <c r="BN111" s="212"/>
      <c r="BO111" s="212"/>
      <c r="BP111" s="212"/>
      <c r="BQ111" s="212"/>
      <c r="BR111" s="212"/>
      <c r="BS111" s="65"/>
      <c r="BT111" s="65"/>
      <c r="BU111" s="65"/>
      <c r="BV111" s="65"/>
      <c r="BW111" s="65"/>
      <c r="BX111" s="65"/>
      <c r="BY111" s="377"/>
      <c r="BZ111" s="212"/>
      <c r="CA111" s="212"/>
      <c r="CB111" s="212"/>
      <c r="CC111" s="212"/>
      <c r="CD111" s="212"/>
      <c r="CE111" s="212"/>
      <c r="CF111" s="212"/>
      <c r="CG111" s="212"/>
      <c r="CH111" s="212"/>
      <c r="CI111" s="212"/>
      <c r="CJ111" s="212"/>
      <c r="CK111" s="212"/>
      <c r="CL111" s="65"/>
      <c r="CM111" s="65"/>
      <c r="CN111" s="65"/>
      <c r="CO111" s="65"/>
      <c r="CP111" s="65"/>
      <c r="CQ111" s="65"/>
      <c r="CR111" s="377"/>
      <c r="CS111" s="212"/>
      <c r="CT111" s="212"/>
      <c r="CU111" s="212"/>
      <c r="CV111" s="212"/>
      <c r="CW111" s="212"/>
      <c r="CX111" s="212"/>
      <c r="CY111" s="212"/>
      <c r="CZ111" s="212"/>
      <c r="DA111" s="212"/>
      <c r="DB111" s="212"/>
      <c r="DC111" s="212"/>
      <c r="DD111" s="212"/>
      <c r="DE111" s="65"/>
      <c r="DF111" s="65"/>
      <c r="DG111" s="65"/>
      <c r="DH111" s="65"/>
      <c r="DI111" s="65"/>
      <c r="DJ111" s="65"/>
      <c r="DK111" s="65"/>
      <c r="DL111" s="65"/>
      <c r="DM111" s="65"/>
      <c r="DN111" s="65"/>
      <c r="DO111" s="65"/>
      <c r="DP111" s="65"/>
      <c r="DQ111" s="65"/>
      <c r="DR111" s="65"/>
      <c r="DS111" s="65"/>
      <c r="DT111" s="65"/>
      <c r="DU111" s="65"/>
      <c r="DV111" s="65"/>
    </row>
    <row r="112" spans="1:126">
      <c r="A112" s="65"/>
      <c r="B112" s="212"/>
      <c r="C112" s="212"/>
      <c r="D112" s="212"/>
      <c r="E112" s="212"/>
      <c r="F112" s="212"/>
      <c r="G112" s="212"/>
      <c r="H112" s="212"/>
      <c r="I112" s="212"/>
      <c r="J112" s="212"/>
      <c r="K112" s="212"/>
      <c r="L112" s="212"/>
      <c r="M112" s="212"/>
      <c r="N112" s="210"/>
      <c r="O112" s="65"/>
      <c r="P112" s="210"/>
      <c r="Q112" s="65"/>
      <c r="R112" s="173"/>
      <c r="S112" s="173"/>
      <c r="T112" s="65"/>
      <c r="U112" s="212"/>
      <c r="V112" s="212"/>
      <c r="W112" s="212"/>
      <c r="X112" s="212"/>
      <c r="Y112" s="212"/>
      <c r="Z112" s="212"/>
      <c r="AA112" s="212"/>
      <c r="AB112" s="212"/>
      <c r="AC112" s="212"/>
      <c r="AD112" s="212"/>
      <c r="AE112" s="212"/>
      <c r="AF112" s="212"/>
      <c r="AG112" s="210"/>
      <c r="AH112" s="65"/>
      <c r="AI112" s="210"/>
      <c r="AJ112" s="65"/>
      <c r="AK112" s="173"/>
      <c r="AL112" s="173"/>
      <c r="AM112" s="65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0"/>
      <c r="BA112" s="65"/>
      <c r="BB112" s="210"/>
      <c r="BC112" s="65"/>
      <c r="BD112" s="173"/>
      <c r="BE112" s="173"/>
      <c r="BF112" s="65"/>
      <c r="BG112" s="212"/>
      <c r="BH112" s="212"/>
      <c r="BI112" s="212"/>
      <c r="BJ112" s="212"/>
      <c r="BK112" s="212"/>
      <c r="BL112" s="212"/>
      <c r="BM112" s="212"/>
      <c r="BN112" s="212"/>
      <c r="BO112" s="212"/>
      <c r="BP112" s="212"/>
      <c r="BQ112" s="212"/>
      <c r="BR112" s="212"/>
      <c r="BS112" s="210"/>
      <c r="BT112" s="65"/>
      <c r="BU112" s="210"/>
      <c r="BV112" s="65"/>
      <c r="BW112" s="173"/>
      <c r="BX112" s="173"/>
      <c r="BY112" s="65"/>
      <c r="BZ112" s="212"/>
      <c r="CA112" s="212"/>
      <c r="CB112" s="212"/>
      <c r="CC112" s="212"/>
      <c r="CD112" s="212"/>
      <c r="CE112" s="212"/>
      <c r="CF112" s="212"/>
      <c r="CG112" s="212"/>
      <c r="CH112" s="212"/>
      <c r="CI112" s="212"/>
      <c r="CJ112" s="212"/>
      <c r="CK112" s="212"/>
      <c r="CL112" s="210"/>
      <c r="CM112" s="65"/>
      <c r="CN112" s="210"/>
      <c r="CO112" s="65"/>
      <c r="CP112" s="173"/>
      <c r="CQ112" s="173"/>
      <c r="CR112" s="65"/>
      <c r="CS112" s="212"/>
      <c r="CT112" s="212"/>
      <c r="CU112" s="212"/>
      <c r="CV112" s="212"/>
      <c r="CW112" s="212"/>
      <c r="CX112" s="212"/>
      <c r="CY112" s="212"/>
      <c r="CZ112" s="212"/>
      <c r="DA112" s="212"/>
      <c r="DB112" s="212"/>
      <c r="DC112" s="212"/>
      <c r="DD112" s="212"/>
      <c r="DE112" s="210"/>
      <c r="DF112" s="65"/>
      <c r="DG112" s="210"/>
      <c r="DH112" s="65"/>
      <c r="DI112" s="173"/>
      <c r="DJ112" s="173"/>
      <c r="DK112" s="65"/>
      <c r="DL112" s="65"/>
      <c r="DM112" s="65"/>
      <c r="DN112" s="65"/>
      <c r="DO112" s="65"/>
      <c r="DP112" s="65"/>
      <c r="DQ112" s="65"/>
      <c r="DR112" s="65"/>
      <c r="DS112" s="65"/>
      <c r="DT112" s="65"/>
      <c r="DU112" s="65"/>
      <c r="DV112" s="65"/>
    </row>
    <row r="113" spans="1:126">
      <c r="A113" s="65"/>
      <c r="B113" s="212"/>
      <c r="C113" s="212">
        <v>0</v>
      </c>
      <c r="D113" s="212" t="e">
        <f>IF($B$85&gt;=0,(1-(D85-$B$85)/($C$85-$B$85))*100,(1-D85/$C$85)*100)</f>
        <v>#VALUE!</v>
      </c>
      <c r="E113" s="212" t="e">
        <f t="shared" ref="E113:M113" si="222">IF($B$85&gt;=0,(1-(E85-$B$85)/($C$85-$B$85))*100,(1-E85/$C$85)*100)</f>
        <v>#VALUE!</v>
      </c>
      <c r="F113" s="212" t="e">
        <f t="shared" si="222"/>
        <v>#VALUE!</v>
      </c>
      <c r="G113" s="212" t="e">
        <f t="shared" si="222"/>
        <v>#VALUE!</v>
      </c>
      <c r="H113" s="212" t="e">
        <f t="shared" si="222"/>
        <v>#VALUE!</v>
      </c>
      <c r="I113" s="212" t="e">
        <f t="shared" si="222"/>
        <v>#VALUE!</v>
      </c>
      <c r="J113" s="212" t="e">
        <f t="shared" si="222"/>
        <v>#VALUE!</v>
      </c>
      <c r="K113" s="212" t="e">
        <f t="shared" si="222"/>
        <v>#VALUE!</v>
      </c>
      <c r="L113" s="212" t="e">
        <f t="shared" si="222"/>
        <v>#VALUE!</v>
      </c>
      <c r="M113" s="212" t="e">
        <f t="shared" si="222"/>
        <v>#VALUE!</v>
      </c>
      <c r="N113" s="173"/>
      <c r="O113" s="173"/>
      <c r="P113" s="173"/>
      <c r="Q113" s="65"/>
      <c r="R113" s="173"/>
      <c r="S113" s="173"/>
      <c r="T113" s="65"/>
      <c r="U113" s="212"/>
      <c r="V113" s="212">
        <v>0</v>
      </c>
      <c r="W113" s="212" t="e">
        <f>IF($B$85&gt;=0,(1-(W85-$B$85)/($C$85-$B$85))*100,(1-W85/$C$85)*100)</f>
        <v>#VALUE!</v>
      </c>
      <c r="X113" s="212" t="e">
        <f t="shared" ref="X113:AF113" si="223">IF($B$85&gt;=0,(1-(X85-$B$85)/($C$85-$B$85))*100,(1-X85/$C$85)*100)</f>
        <v>#VALUE!</v>
      </c>
      <c r="Y113" s="212" t="e">
        <f t="shared" si="223"/>
        <v>#VALUE!</v>
      </c>
      <c r="Z113" s="212" t="e">
        <f t="shared" si="223"/>
        <v>#VALUE!</v>
      </c>
      <c r="AA113" s="212" t="e">
        <f t="shared" si="223"/>
        <v>#VALUE!</v>
      </c>
      <c r="AB113" s="212" t="e">
        <f t="shared" si="223"/>
        <v>#VALUE!</v>
      </c>
      <c r="AC113" s="212" t="e">
        <f t="shared" si="223"/>
        <v>#VALUE!</v>
      </c>
      <c r="AD113" s="212" t="e">
        <f t="shared" si="223"/>
        <v>#VALUE!</v>
      </c>
      <c r="AE113" s="212" t="e">
        <f t="shared" si="223"/>
        <v>#VALUE!</v>
      </c>
      <c r="AF113" s="212" t="e">
        <f t="shared" si="223"/>
        <v>#VALUE!</v>
      </c>
      <c r="AG113" s="173"/>
      <c r="AH113" s="173"/>
      <c r="AI113" s="173"/>
      <c r="AJ113" s="65"/>
      <c r="AK113" s="173"/>
      <c r="AL113" s="173"/>
      <c r="AM113" s="65"/>
      <c r="AN113" s="212"/>
      <c r="AO113" s="212">
        <v>0</v>
      </c>
      <c r="AP113" s="212" t="e">
        <f>IF($B$85&gt;=0,(1-(AP85-$B$85)/($C$85-$B$85))*100,(1-AP85/$C$85)*100)</f>
        <v>#VALUE!</v>
      </c>
      <c r="AQ113" s="212" t="e">
        <f t="shared" ref="AQ113:AY113" si="224">IF($B$85&gt;=0,(1-(AQ85-$B$85)/($C$85-$B$85))*100,(1-AQ85/$C$85)*100)</f>
        <v>#VALUE!</v>
      </c>
      <c r="AR113" s="212" t="e">
        <f t="shared" si="224"/>
        <v>#VALUE!</v>
      </c>
      <c r="AS113" s="212" t="e">
        <f t="shared" si="224"/>
        <v>#VALUE!</v>
      </c>
      <c r="AT113" s="212" t="e">
        <f t="shared" si="224"/>
        <v>#VALUE!</v>
      </c>
      <c r="AU113" s="212" t="e">
        <f t="shared" si="224"/>
        <v>#VALUE!</v>
      </c>
      <c r="AV113" s="212" t="e">
        <f t="shared" si="224"/>
        <v>#VALUE!</v>
      </c>
      <c r="AW113" s="212" t="e">
        <f t="shared" si="224"/>
        <v>#VALUE!</v>
      </c>
      <c r="AX113" s="212" t="e">
        <f t="shared" si="224"/>
        <v>#VALUE!</v>
      </c>
      <c r="AY113" s="212" t="e">
        <f t="shared" si="224"/>
        <v>#VALUE!</v>
      </c>
      <c r="AZ113" s="173"/>
      <c r="BA113" s="173"/>
      <c r="BB113" s="173"/>
      <c r="BC113" s="65"/>
      <c r="BD113" s="173"/>
      <c r="BE113" s="173"/>
      <c r="BF113" s="65"/>
      <c r="BG113" s="212"/>
      <c r="BH113" s="212">
        <v>0</v>
      </c>
      <c r="BI113" s="212" t="e">
        <f>IF($B$85&gt;=0,(1-(BI85-$B$85)/($C$85-$B$85))*100,(1-BI85/$C$85)*100)</f>
        <v>#VALUE!</v>
      </c>
      <c r="BJ113" s="212" t="e">
        <f t="shared" ref="BJ113:BR113" si="225">IF($B$85&gt;=0,(1-(BJ85-$B$85)/($C$85-$B$85))*100,(1-BJ85/$C$85)*100)</f>
        <v>#VALUE!</v>
      </c>
      <c r="BK113" s="212" t="e">
        <f t="shared" si="225"/>
        <v>#VALUE!</v>
      </c>
      <c r="BL113" s="212" t="e">
        <f t="shared" si="225"/>
        <v>#VALUE!</v>
      </c>
      <c r="BM113" s="212" t="e">
        <f t="shared" si="225"/>
        <v>#VALUE!</v>
      </c>
      <c r="BN113" s="212" t="e">
        <f t="shared" si="225"/>
        <v>#VALUE!</v>
      </c>
      <c r="BO113" s="212" t="e">
        <f t="shared" si="225"/>
        <v>#VALUE!</v>
      </c>
      <c r="BP113" s="212" t="e">
        <f t="shared" si="225"/>
        <v>#VALUE!</v>
      </c>
      <c r="BQ113" s="212" t="e">
        <f t="shared" si="225"/>
        <v>#VALUE!</v>
      </c>
      <c r="BR113" s="212" t="e">
        <f t="shared" si="225"/>
        <v>#VALUE!</v>
      </c>
      <c r="BS113" s="173"/>
      <c r="BT113" s="173"/>
      <c r="BU113" s="173"/>
      <c r="BV113" s="65"/>
      <c r="BW113" s="173"/>
      <c r="BX113" s="173"/>
      <c r="BY113" s="65"/>
      <c r="BZ113" s="212"/>
      <c r="CA113" s="212">
        <v>0</v>
      </c>
      <c r="CB113" s="212" t="e">
        <f>IF($B$85&gt;=0,(1-(CB85-$B$85)/($C$85-$B$85))*100,(1-CB85/$C$85)*100)</f>
        <v>#VALUE!</v>
      </c>
      <c r="CC113" s="212" t="e">
        <f t="shared" ref="CC113:CK113" si="226">IF($B$85&gt;=0,(1-(CC85-$B$85)/($C$85-$B$85))*100,(1-CC85/$C$85)*100)</f>
        <v>#VALUE!</v>
      </c>
      <c r="CD113" s="212" t="e">
        <f t="shared" si="226"/>
        <v>#VALUE!</v>
      </c>
      <c r="CE113" s="212" t="e">
        <f t="shared" si="226"/>
        <v>#VALUE!</v>
      </c>
      <c r="CF113" s="212" t="e">
        <f t="shared" si="226"/>
        <v>#VALUE!</v>
      </c>
      <c r="CG113" s="212" t="e">
        <f t="shared" si="226"/>
        <v>#VALUE!</v>
      </c>
      <c r="CH113" s="212" t="e">
        <f t="shared" si="226"/>
        <v>#VALUE!</v>
      </c>
      <c r="CI113" s="212" t="e">
        <f t="shared" si="226"/>
        <v>#VALUE!</v>
      </c>
      <c r="CJ113" s="212" t="e">
        <f t="shared" si="226"/>
        <v>#VALUE!</v>
      </c>
      <c r="CK113" s="212" t="e">
        <f t="shared" si="226"/>
        <v>#VALUE!</v>
      </c>
      <c r="CL113" s="173"/>
      <c r="CM113" s="173"/>
      <c r="CN113" s="173"/>
      <c r="CO113" s="65"/>
      <c r="CP113" s="173"/>
      <c r="CQ113" s="173"/>
      <c r="CR113" s="65"/>
      <c r="CS113" s="212"/>
      <c r="CT113" s="212">
        <v>0</v>
      </c>
      <c r="CU113" s="212" t="e">
        <f>IF($B$85&gt;=0,(1-(CU85-$B$85)/($C$85-$B$85))*100,(1-CU85/$C$85)*100)</f>
        <v>#VALUE!</v>
      </c>
      <c r="CV113" s="212" t="e">
        <f t="shared" ref="CV113:DD113" si="227">IF($B$85&gt;=0,(1-(CV85-$B$85)/($C$85-$B$85))*100,(1-CV85/$C$85)*100)</f>
        <v>#VALUE!</v>
      </c>
      <c r="CW113" s="212" t="e">
        <f t="shared" si="227"/>
        <v>#VALUE!</v>
      </c>
      <c r="CX113" s="212" t="e">
        <f t="shared" si="227"/>
        <v>#VALUE!</v>
      </c>
      <c r="CY113" s="212" t="e">
        <f t="shared" si="227"/>
        <v>#VALUE!</v>
      </c>
      <c r="CZ113" s="212" t="e">
        <f t="shared" si="227"/>
        <v>#VALUE!</v>
      </c>
      <c r="DA113" s="212" t="e">
        <f t="shared" si="227"/>
        <v>#VALUE!</v>
      </c>
      <c r="DB113" s="212" t="e">
        <f t="shared" si="227"/>
        <v>#VALUE!</v>
      </c>
      <c r="DC113" s="212" t="e">
        <f t="shared" si="227"/>
        <v>#VALUE!</v>
      </c>
      <c r="DD113" s="212" t="e">
        <f t="shared" si="227"/>
        <v>#VALUE!</v>
      </c>
      <c r="DE113" s="173"/>
      <c r="DF113" s="173"/>
      <c r="DG113" s="173"/>
      <c r="DH113" s="65"/>
      <c r="DI113" s="173"/>
      <c r="DJ113" s="173"/>
      <c r="DK113" s="65"/>
      <c r="DL113" s="65"/>
      <c r="DM113" s="65"/>
      <c r="DN113" s="65"/>
      <c r="DO113" s="65"/>
      <c r="DP113" s="65"/>
      <c r="DQ113" s="65"/>
      <c r="DR113" s="65"/>
      <c r="DS113" s="65"/>
      <c r="DT113" s="65"/>
      <c r="DU113" s="65"/>
      <c r="DV113" s="65"/>
    </row>
    <row r="114" spans="1:126">
      <c r="A114" s="65"/>
      <c r="B114" s="212"/>
      <c r="C114" s="212"/>
      <c r="D114" s="212"/>
      <c r="E114" s="212"/>
      <c r="F114" s="212"/>
      <c r="G114" s="212"/>
      <c r="H114" s="212"/>
      <c r="I114" s="212"/>
      <c r="J114" s="212"/>
      <c r="K114" s="212"/>
      <c r="L114" s="212"/>
      <c r="M114" s="212"/>
      <c r="N114" s="211"/>
      <c r="O114" s="65"/>
      <c r="P114" s="65"/>
      <c r="Q114" s="65"/>
      <c r="R114" s="65"/>
      <c r="S114" s="65"/>
      <c r="T114" s="65"/>
      <c r="U114" s="212"/>
      <c r="V114" s="212"/>
      <c r="W114" s="212"/>
      <c r="X114" s="212"/>
      <c r="Y114" s="212"/>
      <c r="Z114" s="212"/>
      <c r="AA114" s="212"/>
      <c r="AB114" s="212"/>
      <c r="AC114" s="212"/>
      <c r="AD114" s="212"/>
      <c r="AE114" s="212"/>
      <c r="AF114" s="212"/>
      <c r="AG114" s="211"/>
      <c r="AH114" s="65"/>
      <c r="AI114" s="65"/>
      <c r="AJ114" s="65"/>
      <c r="AK114" s="65"/>
      <c r="AL114" s="65"/>
      <c r="AM114" s="65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1"/>
      <c r="BA114" s="65"/>
      <c r="BB114" s="65"/>
      <c r="BC114" s="65"/>
      <c r="BD114" s="65"/>
      <c r="BE114" s="65"/>
      <c r="BF114" s="65"/>
      <c r="BG114" s="212"/>
      <c r="BH114" s="212"/>
      <c r="BI114" s="212"/>
      <c r="BJ114" s="212"/>
      <c r="BK114" s="212"/>
      <c r="BL114" s="212"/>
      <c r="BM114" s="212"/>
      <c r="BN114" s="212"/>
      <c r="BO114" s="212"/>
      <c r="BP114" s="212"/>
      <c r="BQ114" s="212"/>
      <c r="BR114" s="212"/>
      <c r="BS114" s="211"/>
      <c r="BT114" s="65"/>
      <c r="BU114" s="65"/>
      <c r="BV114" s="65"/>
      <c r="BW114" s="65"/>
      <c r="BX114" s="65"/>
      <c r="BY114" s="65"/>
      <c r="BZ114" s="212"/>
      <c r="CA114" s="212"/>
      <c r="CB114" s="212"/>
      <c r="CC114" s="212"/>
      <c r="CD114" s="212"/>
      <c r="CE114" s="212"/>
      <c r="CF114" s="212"/>
      <c r="CG114" s="212"/>
      <c r="CH114" s="212"/>
      <c r="CI114" s="212"/>
      <c r="CJ114" s="212"/>
      <c r="CK114" s="212"/>
      <c r="CL114" s="211"/>
      <c r="CM114" s="65"/>
      <c r="CN114" s="65"/>
      <c r="CO114" s="65"/>
      <c r="CP114" s="65"/>
      <c r="CQ114" s="65"/>
      <c r="CR114" s="65"/>
      <c r="CS114" s="212"/>
      <c r="CT114" s="212"/>
      <c r="CU114" s="212"/>
      <c r="CV114" s="212"/>
      <c r="CW114" s="212"/>
      <c r="CX114" s="212"/>
      <c r="CY114" s="212"/>
      <c r="CZ114" s="212"/>
      <c r="DA114" s="212"/>
      <c r="DB114" s="212"/>
      <c r="DC114" s="212"/>
      <c r="DD114" s="212"/>
      <c r="DE114" s="211"/>
      <c r="DF114" s="65"/>
      <c r="DG114" s="65"/>
      <c r="DH114" s="65"/>
      <c r="DI114" s="65"/>
      <c r="DJ114" s="65"/>
      <c r="DK114" s="65"/>
      <c r="DL114" s="65"/>
      <c r="DM114" s="65"/>
      <c r="DN114" s="65"/>
      <c r="DO114" s="65"/>
      <c r="DP114" s="65"/>
      <c r="DQ114" s="65"/>
      <c r="DR114" s="65"/>
      <c r="DS114" s="65"/>
      <c r="DT114" s="65"/>
      <c r="DU114" s="65"/>
      <c r="DV114" s="65"/>
    </row>
    <row r="115" spans="1:126">
      <c r="A115" s="65"/>
      <c r="B115" s="212"/>
      <c r="C115" s="212"/>
      <c r="D115" s="212"/>
      <c r="E115" s="212"/>
      <c r="F115" s="212"/>
      <c r="G115" s="212"/>
      <c r="H115" s="212"/>
      <c r="I115" s="212"/>
      <c r="J115" s="212"/>
      <c r="K115" s="212"/>
      <c r="L115" s="212"/>
      <c r="M115" s="212"/>
      <c r="N115" s="173"/>
      <c r="O115" s="65"/>
      <c r="P115" s="65"/>
      <c r="Q115" s="65"/>
      <c r="R115" s="65"/>
      <c r="S115" s="65"/>
      <c r="T115" s="65"/>
      <c r="U115" s="212"/>
      <c r="V115" s="212"/>
      <c r="W115" s="212"/>
      <c r="X115" s="212"/>
      <c r="Y115" s="212"/>
      <c r="Z115" s="212"/>
      <c r="AA115" s="212"/>
      <c r="AB115" s="212"/>
      <c r="AC115" s="212"/>
      <c r="AD115" s="212"/>
      <c r="AE115" s="212"/>
      <c r="AF115" s="212"/>
      <c r="AG115" s="173"/>
      <c r="AH115" s="65"/>
      <c r="AI115" s="65"/>
      <c r="AJ115" s="65"/>
      <c r="AK115" s="65"/>
      <c r="AL115" s="65"/>
      <c r="AM115" s="65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173"/>
      <c r="BA115" s="65"/>
      <c r="BB115" s="65"/>
      <c r="BC115" s="65"/>
      <c r="BD115" s="65"/>
      <c r="BE115" s="65"/>
      <c r="BF115" s="65"/>
      <c r="BG115" s="212"/>
      <c r="BH115" s="212"/>
      <c r="BI115" s="212"/>
      <c r="BJ115" s="212"/>
      <c r="BK115" s="212"/>
      <c r="BL115" s="212"/>
      <c r="BM115" s="212"/>
      <c r="BN115" s="212"/>
      <c r="BO115" s="212"/>
      <c r="BP115" s="212"/>
      <c r="BQ115" s="212"/>
      <c r="BR115" s="212"/>
      <c r="BS115" s="173"/>
      <c r="BT115" s="65"/>
      <c r="BU115" s="65"/>
      <c r="BV115" s="65"/>
      <c r="BW115" s="65"/>
      <c r="BX115" s="65"/>
      <c r="BY115" s="65"/>
      <c r="BZ115" s="212"/>
      <c r="CA115" s="212"/>
      <c r="CB115" s="212"/>
      <c r="CC115" s="212"/>
      <c r="CD115" s="212"/>
      <c r="CE115" s="212"/>
      <c r="CF115" s="212"/>
      <c r="CG115" s="212"/>
      <c r="CH115" s="212"/>
      <c r="CI115" s="212"/>
      <c r="CJ115" s="212"/>
      <c r="CK115" s="212"/>
      <c r="CL115" s="173"/>
      <c r="CM115" s="65"/>
      <c r="CN115" s="65"/>
      <c r="CO115" s="65"/>
      <c r="CP115" s="65"/>
      <c r="CQ115" s="65"/>
      <c r="CR115" s="65"/>
      <c r="CS115" s="212"/>
      <c r="CT115" s="212"/>
      <c r="CU115" s="212"/>
      <c r="CV115" s="212"/>
      <c r="CW115" s="212"/>
      <c r="CX115" s="212"/>
      <c r="CY115" s="212"/>
      <c r="CZ115" s="212"/>
      <c r="DA115" s="212"/>
      <c r="DB115" s="212"/>
      <c r="DC115" s="212"/>
      <c r="DD115" s="212"/>
      <c r="DE115" s="173"/>
      <c r="DF115" s="65"/>
      <c r="DG115" s="65"/>
      <c r="DH115" s="65"/>
      <c r="DI115" s="65"/>
      <c r="DJ115" s="65"/>
      <c r="DK115" s="65"/>
      <c r="DL115" s="65"/>
      <c r="DM115" s="65"/>
      <c r="DN115" s="65"/>
      <c r="DO115" s="65"/>
      <c r="DP115" s="65"/>
      <c r="DQ115" s="65"/>
      <c r="DR115" s="65"/>
      <c r="DS115" s="65"/>
      <c r="DT115" s="65"/>
      <c r="DU115" s="65"/>
      <c r="DV115" s="65"/>
    </row>
    <row r="116" spans="1:126">
      <c r="A116" s="65"/>
      <c r="B116" s="212"/>
      <c r="C116" s="212"/>
      <c r="D116" s="212"/>
      <c r="E116" s="212"/>
      <c r="F116" s="212"/>
      <c r="G116" s="212"/>
      <c r="H116" s="212"/>
      <c r="I116" s="212"/>
      <c r="J116" s="212"/>
      <c r="K116" s="212"/>
      <c r="L116" s="212"/>
      <c r="M116" s="212"/>
      <c r="N116" s="173"/>
      <c r="O116" s="65"/>
      <c r="P116" s="65"/>
      <c r="Q116" s="65"/>
      <c r="R116" s="65"/>
      <c r="S116" s="65"/>
      <c r="T116" s="65"/>
      <c r="U116" s="212"/>
      <c r="V116" s="212"/>
      <c r="W116" s="212"/>
      <c r="X116" s="212"/>
      <c r="Y116" s="212"/>
      <c r="Z116" s="212"/>
      <c r="AA116" s="212"/>
      <c r="AB116" s="212"/>
      <c r="AC116" s="212"/>
      <c r="AD116" s="212"/>
      <c r="AE116" s="212"/>
      <c r="AF116" s="212"/>
      <c r="AG116" s="173"/>
      <c r="AH116" s="65"/>
      <c r="AI116" s="65"/>
      <c r="AJ116" s="65"/>
      <c r="AK116" s="65"/>
      <c r="AL116" s="65"/>
      <c r="AM116" s="65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173"/>
      <c r="BA116" s="65"/>
      <c r="BB116" s="65"/>
      <c r="BC116" s="65"/>
      <c r="BD116" s="65"/>
      <c r="BE116" s="65"/>
      <c r="BF116" s="65"/>
      <c r="BG116" s="212"/>
      <c r="BH116" s="212"/>
      <c r="BI116" s="212"/>
      <c r="BJ116" s="212"/>
      <c r="BK116" s="212"/>
      <c r="BL116" s="212"/>
      <c r="BM116" s="212"/>
      <c r="BN116" s="212"/>
      <c r="BO116" s="212"/>
      <c r="BP116" s="212"/>
      <c r="BQ116" s="212"/>
      <c r="BR116" s="212"/>
      <c r="BS116" s="173"/>
      <c r="BT116" s="65"/>
      <c r="BU116" s="65"/>
      <c r="BV116" s="65"/>
      <c r="BW116" s="65"/>
      <c r="BX116" s="65"/>
      <c r="BY116" s="65"/>
      <c r="BZ116" s="212"/>
      <c r="CA116" s="212"/>
      <c r="CB116" s="212"/>
      <c r="CC116" s="212"/>
      <c r="CD116" s="212"/>
      <c r="CE116" s="212"/>
      <c r="CF116" s="212"/>
      <c r="CG116" s="212"/>
      <c r="CH116" s="212"/>
      <c r="CI116" s="212"/>
      <c r="CJ116" s="212"/>
      <c r="CK116" s="212"/>
      <c r="CL116" s="173"/>
      <c r="CM116" s="65"/>
      <c r="CN116" s="65"/>
      <c r="CO116" s="65"/>
      <c r="CP116" s="65"/>
      <c r="CQ116" s="65"/>
      <c r="CR116" s="65"/>
      <c r="CS116" s="212"/>
      <c r="CT116" s="212"/>
      <c r="CU116" s="212"/>
      <c r="CV116" s="212"/>
      <c r="CW116" s="212"/>
      <c r="CX116" s="212"/>
      <c r="CY116" s="212"/>
      <c r="CZ116" s="212"/>
      <c r="DA116" s="212"/>
      <c r="DB116" s="212"/>
      <c r="DC116" s="212"/>
      <c r="DD116" s="212"/>
      <c r="DE116" s="173"/>
      <c r="DF116" s="65"/>
      <c r="DG116" s="65"/>
      <c r="DH116" s="65"/>
      <c r="DI116" s="65"/>
      <c r="DJ116" s="65"/>
      <c r="DK116" s="65"/>
      <c r="DL116" s="65"/>
      <c r="DM116" s="65"/>
      <c r="DN116" s="65"/>
      <c r="DO116" s="65"/>
      <c r="DP116" s="65"/>
      <c r="DQ116" s="65"/>
      <c r="DR116" s="65"/>
      <c r="DS116" s="65"/>
      <c r="DT116" s="65"/>
      <c r="DU116" s="65"/>
      <c r="DV116" s="65"/>
    </row>
    <row r="117" spans="1:126">
      <c r="A117" s="65"/>
      <c r="B117" s="65"/>
      <c r="C117" s="173"/>
      <c r="D117" s="173"/>
      <c r="E117" s="173"/>
      <c r="F117" s="173"/>
      <c r="G117" s="173"/>
      <c r="H117" s="173"/>
      <c r="I117" s="209"/>
      <c r="J117" s="209"/>
      <c r="K117" s="209"/>
      <c r="L117" s="209"/>
      <c r="M117" s="65"/>
      <c r="N117" s="65"/>
      <c r="O117" s="65"/>
      <c r="P117" s="65"/>
      <c r="Q117" s="65"/>
      <c r="R117" s="65"/>
      <c r="S117" s="65"/>
      <c r="T117" s="65"/>
      <c r="U117" s="65"/>
      <c r="V117" s="173"/>
      <c r="W117" s="173"/>
      <c r="X117" s="173"/>
      <c r="Y117" s="173"/>
      <c r="Z117" s="173"/>
      <c r="AA117" s="173"/>
      <c r="AB117" s="209"/>
      <c r="AC117" s="209"/>
      <c r="AD117" s="209"/>
      <c r="AE117" s="209"/>
      <c r="AF117" s="65"/>
      <c r="AG117" s="65"/>
      <c r="AH117" s="65"/>
      <c r="AI117" s="65"/>
      <c r="AJ117" s="65"/>
      <c r="AK117" s="65"/>
      <c r="AL117" s="65"/>
      <c r="AM117" s="65"/>
      <c r="AN117" s="65"/>
      <c r="AO117" s="173"/>
      <c r="AP117" s="173"/>
      <c r="AQ117" s="173"/>
      <c r="AR117" s="173"/>
      <c r="AS117" s="173"/>
      <c r="AT117" s="173"/>
      <c r="AU117" s="209"/>
      <c r="AV117" s="209"/>
      <c r="AW117" s="209"/>
      <c r="AX117" s="209"/>
      <c r="AY117" s="65"/>
      <c r="AZ117" s="65"/>
      <c r="BA117" s="65"/>
      <c r="BB117" s="65"/>
      <c r="BC117" s="65"/>
      <c r="BD117" s="65"/>
      <c r="BE117" s="65"/>
      <c r="BF117" s="65"/>
      <c r="BG117" s="65"/>
      <c r="BH117" s="173"/>
      <c r="BI117" s="173"/>
      <c r="BJ117" s="173"/>
      <c r="BK117" s="173"/>
      <c r="BL117" s="173"/>
      <c r="BM117" s="173"/>
      <c r="BN117" s="209"/>
      <c r="BO117" s="209"/>
      <c r="BP117" s="209"/>
      <c r="BQ117" s="209"/>
      <c r="BR117" s="65"/>
      <c r="BS117" s="65"/>
      <c r="BT117" s="65"/>
      <c r="BU117" s="65"/>
      <c r="BV117" s="65"/>
      <c r="BW117" s="65"/>
      <c r="BX117" s="65"/>
      <c r="BY117" s="65"/>
      <c r="BZ117" s="65"/>
      <c r="CA117" s="173"/>
      <c r="CB117" s="173"/>
      <c r="CC117" s="173"/>
      <c r="CD117" s="173"/>
      <c r="CE117" s="173"/>
      <c r="CF117" s="173"/>
      <c r="CG117" s="209"/>
      <c r="CH117" s="209"/>
      <c r="CI117" s="209"/>
      <c r="CJ117" s="209"/>
      <c r="CK117" s="65"/>
      <c r="CL117" s="65"/>
      <c r="CM117" s="65"/>
      <c r="CN117" s="65"/>
      <c r="CO117" s="65"/>
      <c r="CP117" s="65"/>
      <c r="CQ117" s="65"/>
      <c r="CR117" s="65"/>
      <c r="CS117" s="65"/>
      <c r="CT117" s="173"/>
      <c r="CU117" s="173"/>
      <c r="CV117" s="173"/>
      <c r="CW117" s="173"/>
      <c r="CX117" s="173"/>
      <c r="CY117" s="173"/>
      <c r="CZ117" s="209"/>
      <c r="DA117" s="209"/>
      <c r="DB117" s="209"/>
      <c r="DC117" s="209"/>
      <c r="DD117" s="65"/>
      <c r="DE117" s="65"/>
      <c r="DF117" s="65"/>
      <c r="DG117" s="65"/>
      <c r="DH117" s="65"/>
      <c r="DI117" s="65"/>
      <c r="DJ117" s="65"/>
      <c r="DK117" s="65"/>
      <c r="DL117" s="65"/>
      <c r="DM117" s="65"/>
      <c r="DN117" s="65"/>
      <c r="DO117" s="65"/>
      <c r="DP117" s="65"/>
      <c r="DQ117" s="65"/>
      <c r="DR117" s="65"/>
      <c r="DS117" s="65"/>
      <c r="DT117" s="65"/>
      <c r="DU117" s="65"/>
      <c r="DV117" s="65"/>
    </row>
    <row r="118" spans="1:126" ht="14" customHeight="1">
      <c r="A118" s="377" t="s">
        <v>238</v>
      </c>
      <c r="B118" s="213"/>
      <c r="C118" s="213">
        <v>0</v>
      </c>
      <c r="D118" s="213" t="e">
        <f>IF($B$90&gt;=0,(1-(D90-$B$90)/($C$90-$B$90))*100,(1-D90/$C$90)*100)</f>
        <v>#VALUE!</v>
      </c>
      <c r="E118" s="213" t="e">
        <f t="shared" ref="E118:M118" si="228">IF($B$90&gt;=0,(1-(E90-$B$90)/($C$90-$B$90))*100,(1-E90/$C$90)*100)</f>
        <v>#VALUE!</v>
      </c>
      <c r="F118" s="213" t="e">
        <f t="shared" si="228"/>
        <v>#VALUE!</v>
      </c>
      <c r="G118" s="213" t="e">
        <f t="shared" si="228"/>
        <v>#VALUE!</v>
      </c>
      <c r="H118" s="213" t="e">
        <f t="shared" si="228"/>
        <v>#VALUE!</v>
      </c>
      <c r="I118" s="213" t="e">
        <f t="shared" si="228"/>
        <v>#VALUE!</v>
      </c>
      <c r="J118" s="213" t="e">
        <f t="shared" si="228"/>
        <v>#VALUE!</v>
      </c>
      <c r="K118" s="213" t="e">
        <f t="shared" si="228"/>
        <v>#VALUE!</v>
      </c>
      <c r="L118" s="213" t="e">
        <f t="shared" si="228"/>
        <v>#VALUE!</v>
      </c>
      <c r="M118" s="213" t="e">
        <f t="shared" si="228"/>
        <v>#VALUE!</v>
      </c>
      <c r="N118" s="210"/>
      <c r="O118" s="173"/>
      <c r="P118" s="210"/>
      <c r="Q118" s="65"/>
      <c r="R118" s="65"/>
      <c r="S118" s="65"/>
      <c r="T118" s="377" t="s">
        <v>238</v>
      </c>
      <c r="U118" s="213"/>
      <c r="V118" s="213">
        <v>0</v>
      </c>
      <c r="W118" s="213" t="e">
        <f>IF($U$90&gt;=0,(1-(W90-$U$90)/($V$90-$U$90))*100,(1-W90/$V$90)*100)</f>
        <v>#VALUE!</v>
      </c>
      <c r="X118" s="213" t="e">
        <f t="shared" ref="X118:AE118" si="229">IF($U$90&gt;=0,(1-(X90-$U$90)/($V$90-$U$90))*100,(1-X90/$V$90)*100)</f>
        <v>#VALUE!</v>
      </c>
      <c r="Y118" s="213" t="e">
        <f t="shared" si="229"/>
        <v>#VALUE!</v>
      </c>
      <c r="Z118" s="213" t="e">
        <f t="shared" si="229"/>
        <v>#VALUE!</v>
      </c>
      <c r="AA118" s="213" t="e">
        <f t="shared" si="229"/>
        <v>#VALUE!</v>
      </c>
      <c r="AB118" s="213" t="e">
        <f t="shared" si="229"/>
        <v>#VALUE!</v>
      </c>
      <c r="AC118" s="213" t="e">
        <f t="shared" si="229"/>
        <v>#VALUE!</v>
      </c>
      <c r="AD118" s="213" t="e">
        <f t="shared" si="229"/>
        <v>#VALUE!</v>
      </c>
      <c r="AE118" s="213" t="e">
        <f t="shared" si="229"/>
        <v>#VALUE!</v>
      </c>
      <c r="AF118" s="213" t="e">
        <f>IF($U$90&gt;=0,(1-(AF90-$U$90)/($V$90-$U$90))*100,(1-AF90/$V$90)*100)</f>
        <v>#VALUE!</v>
      </c>
      <c r="AG118" s="210"/>
      <c r="AH118" s="173"/>
      <c r="AI118" s="210"/>
      <c r="AJ118" s="65"/>
      <c r="AK118" s="65"/>
      <c r="AL118" s="65"/>
      <c r="AM118" s="377" t="s">
        <v>238</v>
      </c>
      <c r="AN118" s="213"/>
      <c r="AO118" s="213">
        <v>0</v>
      </c>
      <c r="AP118" s="213" t="e">
        <f>IF($AN$90&gt;=0,(1-(AP90-$AN$90)/($AO$90-$AN$90))*100,(1-AP90/$AO$90)*100)</f>
        <v>#VALUE!</v>
      </c>
      <c r="AQ118" s="213" t="e">
        <f t="shared" ref="AQ118:AX118" si="230">IF($AN$90&gt;=0,(1-(AQ90-$AN$90)/($AO$90-$AN$90))*100,(1-AQ90/$AO$90)*100)</f>
        <v>#VALUE!</v>
      </c>
      <c r="AR118" s="213" t="e">
        <f t="shared" si="230"/>
        <v>#VALUE!</v>
      </c>
      <c r="AS118" s="213" t="e">
        <f t="shared" si="230"/>
        <v>#VALUE!</v>
      </c>
      <c r="AT118" s="213" t="e">
        <f t="shared" si="230"/>
        <v>#VALUE!</v>
      </c>
      <c r="AU118" s="213" t="e">
        <f t="shared" si="230"/>
        <v>#VALUE!</v>
      </c>
      <c r="AV118" s="213" t="e">
        <f t="shared" si="230"/>
        <v>#VALUE!</v>
      </c>
      <c r="AW118" s="213" t="e">
        <f t="shared" si="230"/>
        <v>#VALUE!</v>
      </c>
      <c r="AX118" s="213" t="e">
        <f t="shared" si="230"/>
        <v>#VALUE!</v>
      </c>
      <c r="AY118" s="213" t="e">
        <f>IF($AN$90&gt;=0,(1-(AY90-$AN$90)/($AO$90-$AN$90))*100,(1-AY90/$AO$90)*100)</f>
        <v>#VALUE!</v>
      </c>
      <c r="AZ118" s="210"/>
      <c r="BA118" s="173"/>
      <c r="BB118" s="210"/>
      <c r="BC118" s="65"/>
      <c r="BD118" s="65"/>
      <c r="BE118" s="65"/>
      <c r="BF118" s="377" t="s">
        <v>238</v>
      </c>
      <c r="BG118" s="213"/>
      <c r="BH118" s="213">
        <v>0</v>
      </c>
      <c r="BI118" s="213" t="e">
        <f>IF($BG$90&gt;=0,(1-(BI90-$BG$90)/($BH$90-$BG$90))*100,(1-BI90/$BH$90)*100)</f>
        <v>#VALUE!</v>
      </c>
      <c r="BJ118" s="213" t="e">
        <f t="shared" ref="BJ118:BR118" si="231">IF($BG$90&gt;=0,(1-(BJ90-$BG$90)/($BH$90-$BG$90))*100,(1-BJ90/$BH$90)*100)</f>
        <v>#VALUE!</v>
      </c>
      <c r="BK118" s="213" t="e">
        <f t="shared" si="231"/>
        <v>#VALUE!</v>
      </c>
      <c r="BL118" s="213" t="e">
        <f t="shared" si="231"/>
        <v>#VALUE!</v>
      </c>
      <c r="BM118" s="213" t="e">
        <f t="shared" si="231"/>
        <v>#VALUE!</v>
      </c>
      <c r="BN118" s="213" t="e">
        <f t="shared" si="231"/>
        <v>#VALUE!</v>
      </c>
      <c r="BO118" s="213" t="e">
        <f t="shared" si="231"/>
        <v>#VALUE!</v>
      </c>
      <c r="BP118" s="213" t="e">
        <f t="shared" si="231"/>
        <v>#VALUE!</v>
      </c>
      <c r="BQ118" s="213" t="e">
        <f t="shared" si="231"/>
        <v>#VALUE!</v>
      </c>
      <c r="BR118" s="213" t="e">
        <f t="shared" si="231"/>
        <v>#VALUE!</v>
      </c>
      <c r="BS118" s="210"/>
      <c r="BT118" s="173"/>
      <c r="BU118" s="210"/>
      <c r="BV118" s="65"/>
      <c r="BW118" s="65"/>
      <c r="BX118" s="65"/>
      <c r="BY118" s="377" t="s">
        <v>238</v>
      </c>
      <c r="BZ118" s="213"/>
      <c r="CA118" s="213">
        <v>0</v>
      </c>
      <c r="CB118" s="213" t="e">
        <f>IF($BZ$90&gt;=0,(1-(CB90-$BZ$90)/($CA$90-$BZ$90))*100,(1-CB90/$CA$90)*100)</f>
        <v>#VALUE!</v>
      </c>
      <c r="CC118" s="213" t="e">
        <f t="shared" ref="CC118:CK118" si="232">IF($BZ$90&gt;=0,(1-(CC90-$BZ$90)/($CA$90-$BZ$90))*100,(1-CC90/$CA$90)*100)</f>
        <v>#VALUE!</v>
      </c>
      <c r="CD118" s="213" t="e">
        <f t="shared" si="232"/>
        <v>#VALUE!</v>
      </c>
      <c r="CE118" s="213" t="e">
        <f t="shared" si="232"/>
        <v>#VALUE!</v>
      </c>
      <c r="CF118" s="213" t="e">
        <f t="shared" si="232"/>
        <v>#VALUE!</v>
      </c>
      <c r="CG118" s="213" t="e">
        <f t="shared" si="232"/>
        <v>#VALUE!</v>
      </c>
      <c r="CH118" s="213" t="e">
        <f t="shared" si="232"/>
        <v>#VALUE!</v>
      </c>
      <c r="CI118" s="213" t="e">
        <f t="shared" si="232"/>
        <v>#VALUE!</v>
      </c>
      <c r="CJ118" s="213" t="e">
        <f t="shared" si="232"/>
        <v>#VALUE!</v>
      </c>
      <c r="CK118" s="213" t="e">
        <f t="shared" si="232"/>
        <v>#VALUE!</v>
      </c>
      <c r="CL118" s="210"/>
      <c r="CM118" s="173"/>
      <c r="CN118" s="210"/>
      <c r="CO118" s="65"/>
      <c r="CP118" s="65"/>
      <c r="CQ118" s="65"/>
      <c r="CR118" s="377" t="s">
        <v>238</v>
      </c>
      <c r="CS118" s="213"/>
      <c r="CT118" s="213">
        <v>0</v>
      </c>
      <c r="CU118" s="213" t="e">
        <f>IF($CS$90&gt;=0,(1-(CU90-$CS$90)/($CT$90-$CS$90))*100,(1-CU90/$CT$90)*100)</f>
        <v>#VALUE!</v>
      </c>
      <c r="CV118" s="213" t="e">
        <f t="shared" ref="CV118:DD118" si="233">IF($CS$90&gt;=0,(1-(CV90-$CS$90)/($CT$90-$CS$90))*100,(1-CV90/$CT$90)*100)</f>
        <v>#VALUE!</v>
      </c>
      <c r="CW118" s="213" t="e">
        <f t="shared" si="233"/>
        <v>#VALUE!</v>
      </c>
      <c r="CX118" s="213" t="e">
        <f t="shared" si="233"/>
        <v>#VALUE!</v>
      </c>
      <c r="CY118" s="213" t="e">
        <f t="shared" si="233"/>
        <v>#VALUE!</v>
      </c>
      <c r="CZ118" s="213" t="e">
        <f t="shared" si="233"/>
        <v>#VALUE!</v>
      </c>
      <c r="DA118" s="213" t="e">
        <f t="shared" si="233"/>
        <v>#VALUE!</v>
      </c>
      <c r="DB118" s="213" t="e">
        <f t="shared" si="233"/>
        <v>#VALUE!</v>
      </c>
      <c r="DC118" s="213" t="e">
        <f t="shared" si="233"/>
        <v>#VALUE!</v>
      </c>
      <c r="DD118" s="213" t="e">
        <f t="shared" si="233"/>
        <v>#VALUE!</v>
      </c>
      <c r="DE118" s="210"/>
      <c r="DF118" s="173"/>
      <c r="DG118" s="210"/>
      <c r="DH118" s="65"/>
      <c r="DI118" s="65"/>
      <c r="DJ118" s="65"/>
      <c r="DK118" s="65"/>
      <c r="DL118" s="65"/>
      <c r="DM118" s="65"/>
      <c r="DN118" s="65"/>
      <c r="DO118" s="65"/>
      <c r="DP118" s="65"/>
      <c r="DQ118" s="65"/>
      <c r="DR118" s="65"/>
      <c r="DS118" s="65"/>
      <c r="DT118" s="65"/>
      <c r="DU118" s="65"/>
      <c r="DV118" s="65"/>
    </row>
    <row r="119" spans="1:126">
      <c r="A119" s="377"/>
      <c r="B119" s="213"/>
      <c r="C119" s="213"/>
      <c r="D119" s="213"/>
      <c r="E119" s="213"/>
      <c r="F119" s="213"/>
      <c r="G119" s="213"/>
      <c r="H119" s="213"/>
      <c r="I119" s="213"/>
      <c r="J119" s="213"/>
      <c r="K119" s="213"/>
      <c r="L119" s="213"/>
      <c r="M119" s="213"/>
      <c r="N119" s="173"/>
      <c r="O119" s="173"/>
      <c r="P119" s="173"/>
      <c r="Q119" s="65"/>
      <c r="R119" s="65"/>
      <c r="S119" s="65"/>
      <c r="T119" s="377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173"/>
      <c r="AH119" s="173"/>
      <c r="AI119" s="173"/>
      <c r="AJ119" s="65"/>
      <c r="AK119" s="65"/>
      <c r="AL119" s="65"/>
      <c r="AM119" s="377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173"/>
      <c r="BA119" s="173"/>
      <c r="BB119" s="173"/>
      <c r="BC119" s="65"/>
      <c r="BD119" s="65"/>
      <c r="BE119" s="65"/>
      <c r="BF119" s="377"/>
      <c r="BG119" s="213"/>
      <c r="BH119" s="213"/>
      <c r="BI119" s="213"/>
      <c r="BJ119" s="213"/>
      <c r="BK119" s="213"/>
      <c r="BL119" s="213"/>
      <c r="BM119" s="213"/>
      <c r="BN119" s="213"/>
      <c r="BO119" s="213"/>
      <c r="BP119" s="213"/>
      <c r="BQ119" s="213"/>
      <c r="BR119" s="213"/>
      <c r="BS119" s="173"/>
      <c r="BT119" s="173"/>
      <c r="BU119" s="173"/>
      <c r="BV119" s="65"/>
      <c r="BW119" s="65"/>
      <c r="BX119" s="65"/>
      <c r="BY119" s="377"/>
      <c r="BZ119" s="213"/>
      <c r="CA119" s="213"/>
      <c r="CB119" s="213"/>
      <c r="CC119" s="213"/>
      <c r="CD119" s="213"/>
      <c r="CE119" s="213"/>
      <c r="CF119" s="213"/>
      <c r="CG119" s="213"/>
      <c r="CH119" s="213"/>
      <c r="CI119" s="213"/>
      <c r="CJ119" s="213"/>
      <c r="CK119" s="213"/>
      <c r="CL119" s="173"/>
      <c r="CM119" s="173"/>
      <c r="CN119" s="173"/>
      <c r="CO119" s="65"/>
      <c r="CP119" s="65"/>
      <c r="CQ119" s="65"/>
      <c r="CR119" s="377"/>
      <c r="CS119" s="213"/>
      <c r="CT119" s="213"/>
      <c r="CU119" s="213"/>
      <c r="CV119" s="213"/>
      <c r="CW119" s="213"/>
      <c r="CX119" s="213"/>
      <c r="CY119" s="213"/>
      <c r="CZ119" s="213"/>
      <c r="DA119" s="213"/>
      <c r="DB119" s="213"/>
      <c r="DC119" s="213"/>
      <c r="DD119" s="213"/>
      <c r="DE119" s="173"/>
      <c r="DF119" s="173"/>
      <c r="DG119" s="173"/>
      <c r="DH119" s="65"/>
      <c r="DI119" s="65"/>
      <c r="DJ119" s="65"/>
      <c r="DK119" s="65"/>
      <c r="DL119" s="65"/>
      <c r="DM119" s="65"/>
      <c r="DN119" s="65"/>
      <c r="DO119" s="65"/>
      <c r="DP119" s="65"/>
      <c r="DQ119" s="65"/>
      <c r="DR119" s="65"/>
      <c r="DS119" s="65"/>
      <c r="DT119" s="65"/>
      <c r="DU119" s="65"/>
      <c r="DV119" s="65"/>
    </row>
    <row r="120" spans="1:126">
      <c r="A120" s="377"/>
      <c r="B120" s="213"/>
      <c r="C120" s="213"/>
      <c r="D120" s="213"/>
      <c r="E120" s="213"/>
      <c r="F120" s="213"/>
      <c r="G120" s="213"/>
      <c r="H120" s="213"/>
      <c r="I120" s="213"/>
      <c r="J120" s="213"/>
      <c r="K120" s="213"/>
      <c r="L120" s="213"/>
      <c r="M120" s="213"/>
      <c r="N120" s="211"/>
      <c r="O120" s="214"/>
      <c r="P120" s="65"/>
      <c r="Q120" s="65"/>
      <c r="R120" s="65"/>
      <c r="S120" s="65"/>
      <c r="T120" s="377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1"/>
      <c r="AH120" s="214"/>
      <c r="AI120" s="65"/>
      <c r="AJ120" s="65"/>
      <c r="AK120" s="65"/>
      <c r="AL120" s="65"/>
      <c r="AM120" s="377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1"/>
      <c r="BA120" s="214"/>
      <c r="BB120" s="65"/>
      <c r="BC120" s="65"/>
      <c r="BD120" s="65"/>
      <c r="BE120" s="65"/>
      <c r="BF120" s="377"/>
      <c r="BG120" s="213"/>
      <c r="BH120" s="213"/>
      <c r="BI120" s="213"/>
      <c r="BJ120" s="213"/>
      <c r="BK120" s="213"/>
      <c r="BL120" s="213"/>
      <c r="BM120" s="213"/>
      <c r="BN120" s="213"/>
      <c r="BO120" s="213"/>
      <c r="BP120" s="213"/>
      <c r="BQ120" s="213"/>
      <c r="BR120" s="213"/>
      <c r="BS120" s="211"/>
      <c r="BT120" s="214"/>
      <c r="BU120" s="65"/>
      <c r="BV120" s="65"/>
      <c r="BW120" s="65"/>
      <c r="BX120" s="65"/>
      <c r="BY120" s="377"/>
      <c r="BZ120" s="213"/>
      <c r="CA120" s="213"/>
      <c r="CB120" s="213"/>
      <c r="CC120" s="213"/>
      <c r="CD120" s="213"/>
      <c r="CE120" s="213"/>
      <c r="CF120" s="213"/>
      <c r="CG120" s="213"/>
      <c r="CH120" s="213"/>
      <c r="CI120" s="213"/>
      <c r="CJ120" s="213"/>
      <c r="CK120" s="213"/>
      <c r="CL120" s="211"/>
      <c r="CM120" s="214"/>
      <c r="CN120" s="65"/>
      <c r="CO120" s="65"/>
      <c r="CP120" s="65"/>
      <c r="CQ120" s="65"/>
      <c r="CR120" s="377"/>
      <c r="CS120" s="213"/>
      <c r="CT120" s="213"/>
      <c r="CU120" s="213"/>
      <c r="CV120" s="213"/>
      <c r="CW120" s="213"/>
      <c r="CX120" s="213"/>
      <c r="CY120" s="213"/>
      <c r="CZ120" s="213"/>
      <c r="DA120" s="213"/>
      <c r="DB120" s="213"/>
      <c r="DC120" s="213"/>
      <c r="DD120" s="213"/>
      <c r="DE120" s="211"/>
      <c r="DF120" s="214"/>
      <c r="DG120" s="65"/>
      <c r="DH120" s="65"/>
      <c r="DI120" s="65"/>
      <c r="DJ120" s="65"/>
      <c r="DK120" s="65"/>
      <c r="DL120" s="65"/>
      <c r="DM120" s="65"/>
      <c r="DN120" s="65"/>
      <c r="DO120" s="65"/>
      <c r="DP120" s="65"/>
      <c r="DQ120" s="65"/>
      <c r="DR120" s="65"/>
      <c r="DS120" s="65"/>
      <c r="DT120" s="65"/>
      <c r="DU120" s="65"/>
      <c r="DV120" s="65"/>
    </row>
    <row r="121" spans="1:126">
      <c r="A121" s="65"/>
      <c r="B121" s="213"/>
      <c r="C121" s="213"/>
      <c r="D121" s="213"/>
      <c r="E121" s="213"/>
      <c r="F121" s="213"/>
      <c r="G121" s="213"/>
      <c r="H121" s="213"/>
      <c r="I121" s="213"/>
      <c r="J121" s="213"/>
      <c r="K121" s="213"/>
      <c r="L121" s="213"/>
      <c r="M121" s="213"/>
      <c r="N121" s="173"/>
      <c r="O121" s="65"/>
      <c r="P121" s="65"/>
      <c r="Q121" s="65"/>
      <c r="R121" s="65"/>
      <c r="S121" s="65"/>
      <c r="T121" s="65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173"/>
      <c r="AH121" s="65"/>
      <c r="AI121" s="65"/>
      <c r="AJ121" s="65"/>
      <c r="AK121" s="65"/>
      <c r="AL121" s="65"/>
      <c r="AM121" s="65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173"/>
      <c r="BA121" s="65"/>
      <c r="BB121" s="65"/>
      <c r="BC121" s="65"/>
      <c r="BD121" s="65"/>
      <c r="BE121" s="65"/>
      <c r="BF121" s="65"/>
      <c r="BG121" s="213"/>
      <c r="BH121" s="213"/>
      <c r="BI121" s="213"/>
      <c r="BJ121" s="213"/>
      <c r="BK121" s="213"/>
      <c r="BL121" s="213"/>
      <c r="BM121" s="213"/>
      <c r="BN121" s="213"/>
      <c r="BO121" s="213"/>
      <c r="BP121" s="213"/>
      <c r="BQ121" s="213"/>
      <c r="BR121" s="213"/>
      <c r="BS121" s="173"/>
      <c r="BT121" s="65"/>
      <c r="BU121" s="65"/>
      <c r="BV121" s="65"/>
      <c r="BW121" s="65"/>
      <c r="BX121" s="65"/>
      <c r="BY121" s="65"/>
      <c r="BZ121" s="213"/>
      <c r="CA121" s="213"/>
      <c r="CB121" s="213"/>
      <c r="CC121" s="213"/>
      <c r="CD121" s="213"/>
      <c r="CE121" s="213"/>
      <c r="CF121" s="213"/>
      <c r="CG121" s="213"/>
      <c r="CH121" s="213"/>
      <c r="CI121" s="213"/>
      <c r="CJ121" s="213"/>
      <c r="CK121" s="213"/>
      <c r="CL121" s="173"/>
      <c r="CM121" s="65"/>
      <c r="CN121" s="65"/>
      <c r="CO121" s="65"/>
      <c r="CP121" s="65"/>
      <c r="CQ121" s="65"/>
      <c r="CR121" s="65"/>
      <c r="CS121" s="213"/>
      <c r="CT121" s="213"/>
      <c r="CU121" s="213"/>
      <c r="CV121" s="213"/>
      <c r="CW121" s="213"/>
      <c r="CX121" s="213"/>
      <c r="CY121" s="213"/>
      <c r="CZ121" s="213"/>
      <c r="DA121" s="213"/>
      <c r="DB121" s="213"/>
      <c r="DC121" s="213"/>
      <c r="DD121" s="213"/>
      <c r="DE121" s="173"/>
      <c r="DF121" s="65"/>
      <c r="DG121" s="65"/>
      <c r="DH121" s="65"/>
      <c r="DI121" s="65"/>
      <c r="DJ121" s="65"/>
      <c r="DK121" s="65"/>
      <c r="DL121" s="65"/>
      <c r="DM121" s="65"/>
      <c r="DN121" s="65"/>
      <c r="DO121" s="65"/>
      <c r="DP121" s="65"/>
      <c r="DQ121" s="65"/>
      <c r="DR121" s="65"/>
      <c r="DS121" s="65"/>
      <c r="DT121" s="65"/>
      <c r="DU121" s="65"/>
      <c r="DV121" s="65"/>
    </row>
    <row r="122" spans="1:126">
      <c r="A122" s="65"/>
      <c r="B122" s="213"/>
      <c r="C122" s="213">
        <v>0</v>
      </c>
      <c r="D122" s="213" t="e">
        <f>IF($B$94&gt;=0,(1-(D94-$B$94)/($C$94-$B$94))*100,(1-D94/$C$94)*100)</f>
        <v>#VALUE!</v>
      </c>
      <c r="E122" s="213" t="e">
        <f t="shared" ref="E122:M122" si="234">IF($B$94&gt;=0,(1-(E94-$B$94)/($C$94-$B$94))*100,(1-E94/$C$94)*100)</f>
        <v>#VALUE!</v>
      </c>
      <c r="F122" s="213" t="e">
        <f t="shared" si="234"/>
        <v>#VALUE!</v>
      </c>
      <c r="G122" s="213" t="e">
        <f t="shared" si="234"/>
        <v>#VALUE!</v>
      </c>
      <c r="H122" s="213" t="e">
        <f t="shared" si="234"/>
        <v>#VALUE!</v>
      </c>
      <c r="I122" s="213" t="e">
        <f t="shared" si="234"/>
        <v>#VALUE!</v>
      </c>
      <c r="J122" s="213" t="e">
        <f t="shared" si="234"/>
        <v>#VALUE!</v>
      </c>
      <c r="K122" s="213" t="e">
        <f t="shared" si="234"/>
        <v>#VALUE!</v>
      </c>
      <c r="L122" s="213" t="e">
        <f t="shared" si="234"/>
        <v>#VALUE!</v>
      </c>
      <c r="M122" s="213" t="e">
        <f t="shared" si="234"/>
        <v>#VALUE!</v>
      </c>
      <c r="N122" s="173"/>
      <c r="O122" s="65"/>
      <c r="P122" s="65"/>
      <c r="Q122" s="65"/>
      <c r="R122" s="65"/>
      <c r="S122" s="65"/>
      <c r="T122" s="65"/>
      <c r="U122" s="213"/>
      <c r="V122" s="213">
        <v>0</v>
      </c>
      <c r="W122" s="213" t="e">
        <f>IF($B$94&gt;=0,(1-(W94-$B$94)/($C$94-$B$94))*100,(1-W94/$C$94)*100)</f>
        <v>#VALUE!</v>
      </c>
      <c r="X122" s="213" t="e">
        <f t="shared" ref="X122:AF122" si="235">IF($B$94&gt;=0,(1-(X94-$B$94)/($C$94-$B$94))*100,(1-X94/$C$94)*100)</f>
        <v>#VALUE!</v>
      </c>
      <c r="Y122" s="213" t="e">
        <f t="shared" si="235"/>
        <v>#VALUE!</v>
      </c>
      <c r="Z122" s="213" t="e">
        <f t="shared" si="235"/>
        <v>#VALUE!</v>
      </c>
      <c r="AA122" s="213" t="e">
        <f t="shared" si="235"/>
        <v>#VALUE!</v>
      </c>
      <c r="AB122" s="213" t="e">
        <f t="shared" si="235"/>
        <v>#VALUE!</v>
      </c>
      <c r="AC122" s="213" t="e">
        <f t="shared" si="235"/>
        <v>#VALUE!</v>
      </c>
      <c r="AD122" s="213" t="e">
        <f t="shared" si="235"/>
        <v>#VALUE!</v>
      </c>
      <c r="AE122" s="213" t="e">
        <f t="shared" si="235"/>
        <v>#VALUE!</v>
      </c>
      <c r="AF122" s="213" t="e">
        <f t="shared" si="235"/>
        <v>#VALUE!</v>
      </c>
      <c r="AG122" s="173"/>
      <c r="AH122" s="65"/>
      <c r="AI122" s="65"/>
      <c r="AJ122" s="65"/>
      <c r="AK122" s="65"/>
      <c r="AL122" s="65"/>
      <c r="AM122" s="65"/>
      <c r="AN122" s="213"/>
      <c r="AO122" s="213">
        <v>0</v>
      </c>
      <c r="AP122" s="213" t="e">
        <f>IF($B$94&gt;=0,(1-(AP94-$B$94)/($C$94-$B$94))*100,(1-AP94/$C$94)*100)</f>
        <v>#VALUE!</v>
      </c>
      <c r="AQ122" s="213" t="e">
        <f t="shared" ref="AQ122:AY122" si="236">IF($B$94&gt;=0,(1-(AQ94-$B$94)/($C$94-$B$94))*100,(1-AQ94/$C$94)*100)</f>
        <v>#VALUE!</v>
      </c>
      <c r="AR122" s="213" t="e">
        <f t="shared" si="236"/>
        <v>#VALUE!</v>
      </c>
      <c r="AS122" s="213" t="e">
        <f t="shared" si="236"/>
        <v>#VALUE!</v>
      </c>
      <c r="AT122" s="213" t="e">
        <f t="shared" si="236"/>
        <v>#VALUE!</v>
      </c>
      <c r="AU122" s="213" t="e">
        <f t="shared" si="236"/>
        <v>#VALUE!</v>
      </c>
      <c r="AV122" s="213" t="e">
        <f t="shared" si="236"/>
        <v>#VALUE!</v>
      </c>
      <c r="AW122" s="213" t="e">
        <f t="shared" si="236"/>
        <v>#VALUE!</v>
      </c>
      <c r="AX122" s="213" t="e">
        <f t="shared" si="236"/>
        <v>#VALUE!</v>
      </c>
      <c r="AY122" s="213" t="e">
        <f t="shared" si="236"/>
        <v>#VALUE!</v>
      </c>
      <c r="AZ122" s="173"/>
      <c r="BA122" s="65"/>
      <c r="BB122" s="65"/>
      <c r="BC122" s="65"/>
      <c r="BD122" s="65"/>
      <c r="BE122" s="65"/>
      <c r="BF122" s="65"/>
      <c r="BG122" s="213"/>
      <c r="BH122" s="213">
        <v>0</v>
      </c>
      <c r="BI122" s="213" t="e">
        <f>IF($B$94&gt;=0,(1-(BI94-$B$94)/($C$94-$B$94))*100,(1-BI94/$C$94)*100)</f>
        <v>#VALUE!</v>
      </c>
      <c r="BJ122" s="213" t="e">
        <f t="shared" ref="BJ122:BR122" si="237">IF($B$94&gt;=0,(1-(BJ94-$B$94)/($C$94-$B$94))*100,(1-BJ94/$C$94)*100)</f>
        <v>#VALUE!</v>
      </c>
      <c r="BK122" s="213" t="e">
        <f t="shared" si="237"/>
        <v>#VALUE!</v>
      </c>
      <c r="BL122" s="213" t="e">
        <f t="shared" si="237"/>
        <v>#VALUE!</v>
      </c>
      <c r="BM122" s="213" t="e">
        <f t="shared" si="237"/>
        <v>#VALUE!</v>
      </c>
      <c r="BN122" s="213" t="e">
        <f t="shared" si="237"/>
        <v>#VALUE!</v>
      </c>
      <c r="BO122" s="213" t="e">
        <f t="shared" si="237"/>
        <v>#VALUE!</v>
      </c>
      <c r="BP122" s="213" t="e">
        <f t="shared" si="237"/>
        <v>#VALUE!</v>
      </c>
      <c r="BQ122" s="213" t="e">
        <f t="shared" si="237"/>
        <v>#VALUE!</v>
      </c>
      <c r="BR122" s="213" t="e">
        <f t="shared" si="237"/>
        <v>#VALUE!</v>
      </c>
      <c r="BS122" s="173"/>
      <c r="BT122" s="65"/>
      <c r="BU122" s="65"/>
      <c r="BV122" s="65"/>
      <c r="BW122" s="65"/>
      <c r="BX122" s="65"/>
      <c r="BY122" s="65"/>
      <c r="BZ122" s="213"/>
      <c r="CA122" s="213">
        <v>0</v>
      </c>
      <c r="CB122" s="213" t="e">
        <f>IF($B$94&gt;=0,(1-(CB94-$B$94)/($C$94-$B$94))*100,(1-CB94/$C$94)*100)</f>
        <v>#VALUE!</v>
      </c>
      <c r="CC122" s="213" t="e">
        <f t="shared" ref="CC122:CK122" si="238">IF($B$94&gt;=0,(1-(CC94-$B$94)/($C$94-$B$94))*100,(1-CC94/$C$94)*100)</f>
        <v>#VALUE!</v>
      </c>
      <c r="CD122" s="213" t="e">
        <f t="shared" si="238"/>
        <v>#VALUE!</v>
      </c>
      <c r="CE122" s="213" t="e">
        <f t="shared" si="238"/>
        <v>#VALUE!</v>
      </c>
      <c r="CF122" s="213" t="e">
        <f t="shared" si="238"/>
        <v>#VALUE!</v>
      </c>
      <c r="CG122" s="213" t="e">
        <f t="shared" si="238"/>
        <v>#VALUE!</v>
      </c>
      <c r="CH122" s="213" t="e">
        <f t="shared" si="238"/>
        <v>#VALUE!</v>
      </c>
      <c r="CI122" s="213" t="e">
        <f t="shared" si="238"/>
        <v>#VALUE!</v>
      </c>
      <c r="CJ122" s="213" t="e">
        <f t="shared" si="238"/>
        <v>#VALUE!</v>
      </c>
      <c r="CK122" s="213" t="e">
        <f t="shared" si="238"/>
        <v>#VALUE!</v>
      </c>
      <c r="CL122" s="173"/>
      <c r="CM122" s="65"/>
      <c r="CN122" s="65"/>
      <c r="CO122" s="65"/>
      <c r="CP122" s="65"/>
      <c r="CQ122" s="65"/>
      <c r="CR122" s="65"/>
      <c r="CS122" s="213"/>
      <c r="CT122" s="213">
        <v>0</v>
      </c>
      <c r="CU122" s="213" t="e">
        <f>IF($B$94&gt;=0,(1-(CU94-$B$94)/($C$94-$B$94))*100,(1-CU94/$C$94)*100)</f>
        <v>#VALUE!</v>
      </c>
      <c r="CV122" s="213" t="e">
        <f t="shared" ref="CV122:DD122" si="239">IF($B$94&gt;=0,(1-(CV94-$B$94)/($C$94-$B$94))*100,(1-CV94/$C$94)*100)</f>
        <v>#VALUE!</v>
      </c>
      <c r="CW122" s="213" t="e">
        <f t="shared" si="239"/>
        <v>#VALUE!</v>
      </c>
      <c r="CX122" s="213" t="e">
        <f t="shared" si="239"/>
        <v>#VALUE!</v>
      </c>
      <c r="CY122" s="213" t="e">
        <f t="shared" si="239"/>
        <v>#VALUE!</v>
      </c>
      <c r="CZ122" s="213" t="e">
        <f t="shared" si="239"/>
        <v>#VALUE!</v>
      </c>
      <c r="DA122" s="213" t="e">
        <f t="shared" si="239"/>
        <v>#VALUE!</v>
      </c>
      <c r="DB122" s="213" t="e">
        <f t="shared" si="239"/>
        <v>#VALUE!</v>
      </c>
      <c r="DC122" s="213" t="e">
        <f t="shared" si="239"/>
        <v>#VALUE!</v>
      </c>
      <c r="DD122" s="213" t="e">
        <f t="shared" si="239"/>
        <v>#VALUE!</v>
      </c>
      <c r="DE122" s="173"/>
      <c r="DF122" s="65"/>
      <c r="DG122" s="65"/>
      <c r="DH122" s="65"/>
      <c r="DI122" s="65"/>
      <c r="DJ122" s="65"/>
      <c r="DK122" s="65"/>
      <c r="DL122" s="65"/>
      <c r="DM122" s="65"/>
      <c r="DN122" s="65"/>
      <c r="DO122" s="65"/>
      <c r="DP122" s="65"/>
      <c r="DQ122" s="65"/>
      <c r="DR122" s="65"/>
      <c r="DS122" s="65"/>
      <c r="DT122" s="65"/>
      <c r="DU122" s="65"/>
      <c r="DV122" s="65"/>
    </row>
    <row r="123" spans="1:126">
      <c r="A123" s="65"/>
      <c r="B123" s="213"/>
      <c r="C123" s="213"/>
      <c r="D123" s="213"/>
      <c r="E123" s="213"/>
      <c r="F123" s="213"/>
      <c r="G123" s="213"/>
      <c r="H123" s="213"/>
      <c r="I123" s="213"/>
      <c r="J123" s="213"/>
      <c r="K123" s="213"/>
      <c r="L123" s="213"/>
      <c r="M123" s="213"/>
      <c r="N123" s="65"/>
      <c r="O123" s="65"/>
      <c r="P123" s="65"/>
      <c r="Q123" s="65"/>
      <c r="R123" s="65"/>
      <c r="S123" s="65"/>
      <c r="T123" s="65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65"/>
      <c r="AH123" s="65"/>
      <c r="AI123" s="65"/>
      <c r="AJ123" s="65"/>
      <c r="AK123" s="65"/>
      <c r="AL123" s="65"/>
      <c r="AM123" s="65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65"/>
      <c r="BA123" s="65"/>
      <c r="BB123" s="65"/>
      <c r="BC123" s="65"/>
      <c r="BD123" s="65"/>
      <c r="BE123" s="65"/>
      <c r="BF123" s="65"/>
      <c r="BG123" s="213"/>
      <c r="BH123" s="213"/>
      <c r="BI123" s="213"/>
      <c r="BJ123" s="213"/>
      <c r="BK123" s="213"/>
      <c r="BL123" s="213"/>
      <c r="BM123" s="213"/>
      <c r="BN123" s="213"/>
      <c r="BO123" s="213"/>
      <c r="BP123" s="213"/>
      <c r="BQ123" s="213"/>
      <c r="BR123" s="213"/>
      <c r="BS123" s="65"/>
      <c r="BT123" s="65"/>
      <c r="BU123" s="65"/>
      <c r="BV123" s="65"/>
      <c r="BW123" s="65"/>
      <c r="BX123" s="65"/>
      <c r="BY123" s="65"/>
      <c r="BZ123" s="213"/>
      <c r="CA123" s="213"/>
      <c r="CB123" s="213"/>
      <c r="CC123" s="213"/>
      <c r="CD123" s="213"/>
      <c r="CE123" s="213"/>
      <c r="CF123" s="213"/>
      <c r="CG123" s="213"/>
      <c r="CH123" s="213"/>
      <c r="CI123" s="213"/>
      <c r="CJ123" s="213"/>
      <c r="CK123" s="213"/>
      <c r="CL123" s="65"/>
      <c r="CM123" s="65"/>
      <c r="CN123" s="65"/>
      <c r="CO123" s="65"/>
      <c r="CP123" s="65"/>
      <c r="CQ123" s="65"/>
      <c r="CR123" s="65"/>
      <c r="CS123" s="213"/>
      <c r="CT123" s="213"/>
      <c r="CU123" s="213"/>
      <c r="CV123" s="213"/>
      <c r="CW123" s="213"/>
      <c r="CX123" s="213"/>
      <c r="CY123" s="213"/>
      <c r="CZ123" s="213"/>
      <c r="DA123" s="213"/>
      <c r="DB123" s="213"/>
      <c r="DC123" s="213"/>
      <c r="DD123" s="213"/>
      <c r="DE123" s="65"/>
      <c r="DF123" s="65"/>
      <c r="DG123" s="65"/>
      <c r="DH123" s="65"/>
      <c r="DI123" s="65"/>
      <c r="DJ123" s="65"/>
      <c r="DK123" s="65"/>
      <c r="DL123" s="65"/>
      <c r="DM123" s="65"/>
      <c r="DN123" s="65"/>
      <c r="DO123" s="65"/>
      <c r="DP123" s="65"/>
      <c r="DQ123" s="65"/>
      <c r="DR123" s="65"/>
      <c r="DS123" s="65"/>
      <c r="DT123" s="65"/>
      <c r="DU123" s="65"/>
      <c r="DV123" s="65"/>
    </row>
    <row r="124" spans="1:126">
      <c r="A124" s="65"/>
      <c r="B124" s="213"/>
      <c r="C124" s="213"/>
      <c r="D124" s="213"/>
      <c r="E124" s="213"/>
      <c r="F124" s="213"/>
      <c r="G124" s="213"/>
      <c r="H124" s="213"/>
      <c r="I124" s="213"/>
      <c r="J124" s="213"/>
      <c r="K124" s="213"/>
      <c r="L124" s="213"/>
      <c r="M124" s="213"/>
      <c r="N124" s="210"/>
      <c r="O124" s="173"/>
      <c r="P124" s="210"/>
      <c r="Q124" s="65"/>
      <c r="R124" s="173"/>
      <c r="S124" s="65"/>
      <c r="T124" s="65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0"/>
      <c r="AH124" s="173"/>
      <c r="AI124" s="210"/>
      <c r="AJ124" s="65"/>
      <c r="AK124" s="173"/>
      <c r="AL124" s="65"/>
      <c r="AM124" s="65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0"/>
      <c r="BA124" s="173"/>
      <c r="BB124" s="210"/>
      <c r="BC124" s="65"/>
      <c r="BD124" s="173"/>
      <c r="BE124" s="65"/>
      <c r="BF124" s="65"/>
      <c r="BG124" s="213"/>
      <c r="BH124" s="213"/>
      <c r="BI124" s="213"/>
      <c r="BJ124" s="213"/>
      <c r="BK124" s="213"/>
      <c r="BL124" s="213"/>
      <c r="BM124" s="213"/>
      <c r="BN124" s="213"/>
      <c r="BO124" s="213"/>
      <c r="BP124" s="213"/>
      <c r="BQ124" s="213"/>
      <c r="BR124" s="213"/>
      <c r="BS124" s="210"/>
      <c r="BT124" s="173"/>
      <c r="BU124" s="210"/>
      <c r="BV124" s="65"/>
      <c r="BW124" s="173"/>
      <c r="BX124" s="65"/>
      <c r="BY124" s="65"/>
      <c r="BZ124" s="213"/>
      <c r="CA124" s="213"/>
      <c r="CB124" s="213"/>
      <c r="CC124" s="213"/>
      <c r="CD124" s="213"/>
      <c r="CE124" s="213"/>
      <c r="CF124" s="213"/>
      <c r="CG124" s="213"/>
      <c r="CH124" s="213"/>
      <c r="CI124" s="213"/>
      <c r="CJ124" s="213"/>
      <c r="CK124" s="213"/>
      <c r="CL124" s="210"/>
      <c r="CM124" s="173"/>
      <c r="CN124" s="210"/>
      <c r="CO124" s="65"/>
      <c r="CP124" s="173"/>
      <c r="CQ124" s="65"/>
      <c r="CR124" s="65"/>
      <c r="CS124" s="213"/>
      <c r="CT124" s="213"/>
      <c r="CU124" s="213"/>
      <c r="CV124" s="213"/>
      <c r="CW124" s="213"/>
      <c r="CX124" s="213"/>
      <c r="CY124" s="213"/>
      <c r="CZ124" s="213"/>
      <c r="DA124" s="213"/>
      <c r="DB124" s="213"/>
      <c r="DC124" s="213"/>
      <c r="DD124" s="213"/>
      <c r="DE124" s="210"/>
      <c r="DF124" s="173"/>
      <c r="DG124" s="210"/>
      <c r="DH124" s="65"/>
      <c r="DI124" s="173"/>
      <c r="DJ124" s="65"/>
      <c r="DK124" s="65"/>
      <c r="DL124" s="65"/>
      <c r="DM124" s="65"/>
      <c r="DN124" s="65"/>
      <c r="DO124" s="65"/>
      <c r="DP124" s="65"/>
      <c r="DQ124" s="65"/>
      <c r="DR124" s="65"/>
      <c r="DS124" s="65"/>
      <c r="DT124" s="65"/>
      <c r="DU124" s="65"/>
      <c r="DV124" s="65"/>
    </row>
    <row r="125" spans="1:126">
      <c r="A125" s="65"/>
      <c r="B125" s="213"/>
      <c r="C125" s="213"/>
      <c r="D125" s="213"/>
      <c r="E125" s="213"/>
      <c r="F125" s="213"/>
      <c r="G125" s="213"/>
      <c r="H125" s="213"/>
      <c r="I125" s="213"/>
      <c r="J125" s="213"/>
      <c r="K125" s="213"/>
      <c r="L125" s="213"/>
      <c r="M125" s="213"/>
      <c r="N125" s="173"/>
      <c r="O125" s="65"/>
      <c r="P125" s="173"/>
      <c r="Q125" s="65"/>
      <c r="R125" s="65"/>
      <c r="S125" s="65"/>
      <c r="T125" s="65"/>
      <c r="U125" s="21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173"/>
      <c r="AH125" s="65"/>
      <c r="AI125" s="173"/>
      <c r="AJ125" s="65"/>
      <c r="AK125" s="65"/>
      <c r="AL125" s="65"/>
      <c r="AM125" s="65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173"/>
      <c r="BA125" s="65"/>
      <c r="BB125" s="173"/>
      <c r="BC125" s="65"/>
      <c r="BD125" s="65"/>
      <c r="BE125" s="65"/>
      <c r="BF125" s="65"/>
      <c r="BG125" s="213"/>
      <c r="BH125" s="213"/>
      <c r="BI125" s="213"/>
      <c r="BJ125" s="213"/>
      <c r="BK125" s="213"/>
      <c r="BL125" s="213"/>
      <c r="BM125" s="213"/>
      <c r="BN125" s="213"/>
      <c r="BO125" s="213"/>
      <c r="BP125" s="213"/>
      <c r="BQ125" s="213"/>
      <c r="BR125" s="213"/>
      <c r="BS125" s="173"/>
      <c r="BT125" s="65"/>
      <c r="BU125" s="173"/>
      <c r="BV125" s="65"/>
      <c r="BW125" s="65"/>
      <c r="BX125" s="65"/>
      <c r="BY125" s="65"/>
      <c r="BZ125" s="213"/>
      <c r="CA125" s="213"/>
      <c r="CB125" s="213"/>
      <c r="CC125" s="213"/>
      <c r="CD125" s="213"/>
      <c r="CE125" s="213"/>
      <c r="CF125" s="213"/>
      <c r="CG125" s="213"/>
      <c r="CH125" s="213"/>
      <c r="CI125" s="213"/>
      <c r="CJ125" s="213"/>
      <c r="CK125" s="213"/>
      <c r="CL125" s="173"/>
      <c r="CM125" s="65"/>
      <c r="CN125" s="173"/>
      <c r="CO125" s="65"/>
      <c r="CP125" s="65"/>
      <c r="CQ125" s="65"/>
      <c r="CR125" s="65"/>
      <c r="CS125" s="213"/>
      <c r="CT125" s="213"/>
      <c r="CU125" s="213"/>
      <c r="CV125" s="213"/>
      <c r="CW125" s="213"/>
      <c r="CX125" s="213"/>
      <c r="CY125" s="213"/>
      <c r="CZ125" s="213"/>
      <c r="DA125" s="213"/>
      <c r="DB125" s="213"/>
      <c r="DC125" s="213"/>
      <c r="DD125" s="213"/>
      <c r="DE125" s="173"/>
      <c r="DF125" s="65"/>
      <c r="DG125" s="173"/>
      <c r="DH125" s="65"/>
      <c r="DI125" s="65"/>
      <c r="DJ125" s="65"/>
      <c r="DK125" s="65"/>
      <c r="DL125" s="65"/>
      <c r="DM125" s="65"/>
      <c r="DN125" s="65"/>
      <c r="DO125" s="65"/>
      <c r="DP125" s="65"/>
      <c r="DQ125" s="65"/>
      <c r="DR125" s="65"/>
      <c r="DS125" s="65"/>
      <c r="DT125" s="65"/>
      <c r="DU125" s="65"/>
      <c r="DV125" s="65"/>
    </row>
    <row r="126" spans="1:126">
      <c r="A126" s="65"/>
      <c r="B126" s="65"/>
      <c r="C126" s="173"/>
      <c r="D126" s="173"/>
      <c r="E126" s="173"/>
      <c r="F126" s="173"/>
      <c r="G126" s="173"/>
      <c r="H126" s="173"/>
      <c r="I126" s="209"/>
      <c r="J126" s="209"/>
      <c r="K126" s="209"/>
      <c r="L126" s="209"/>
      <c r="M126" s="65"/>
      <c r="N126" s="173"/>
      <c r="O126" s="65"/>
      <c r="P126" s="65"/>
      <c r="Q126" s="65"/>
      <c r="R126" s="65"/>
      <c r="S126" s="65"/>
      <c r="T126" s="65"/>
      <c r="U126" s="65"/>
      <c r="V126" s="173"/>
      <c r="W126" s="173"/>
      <c r="X126" s="173"/>
      <c r="Y126" s="173"/>
      <c r="Z126" s="173"/>
      <c r="AA126" s="173"/>
      <c r="AB126" s="209"/>
      <c r="AC126" s="209"/>
      <c r="AD126" s="209"/>
      <c r="AE126" s="209"/>
      <c r="AF126" s="65"/>
      <c r="AG126" s="173"/>
      <c r="AH126" s="65"/>
      <c r="AI126" s="65"/>
      <c r="AJ126" s="65"/>
      <c r="AK126" s="65"/>
      <c r="AL126" s="65"/>
      <c r="AM126" s="65"/>
      <c r="AN126" s="65"/>
      <c r="AO126" s="173"/>
      <c r="AP126" s="173"/>
      <c r="AQ126" s="173"/>
      <c r="AR126" s="173"/>
      <c r="AS126" s="173"/>
      <c r="AT126" s="173"/>
      <c r="AU126" s="209"/>
      <c r="AV126" s="209"/>
      <c r="AW126" s="209"/>
      <c r="AX126" s="209"/>
      <c r="AY126" s="65"/>
      <c r="AZ126" s="173"/>
      <c r="BA126" s="65"/>
      <c r="BB126" s="65"/>
      <c r="BC126" s="65"/>
      <c r="BD126" s="65"/>
      <c r="BE126" s="65"/>
      <c r="BF126" s="65"/>
      <c r="BG126" s="65"/>
      <c r="BH126" s="173"/>
      <c r="BI126" s="173"/>
      <c r="BJ126" s="173"/>
      <c r="BK126" s="173"/>
      <c r="BL126" s="173"/>
      <c r="BM126" s="173"/>
      <c r="BN126" s="209"/>
      <c r="BO126" s="209"/>
      <c r="BP126" s="209"/>
      <c r="BQ126" s="209"/>
      <c r="BR126" s="65"/>
      <c r="BS126" s="173"/>
      <c r="BT126" s="65"/>
      <c r="BU126" s="65"/>
      <c r="BV126" s="65"/>
      <c r="BW126" s="65"/>
      <c r="BX126" s="65"/>
      <c r="BY126" s="65"/>
      <c r="BZ126" s="65"/>
      <c r="CA126" s="173"/>
      <c r="CB126" s="173"/>
      <c r="CC126" s="173"/>
      <c r="CD126" s="173"/>
      <c r="CE126" s="173"/>
      <c r="CF126" s="173"/>
      <c r="CG126" s="209"/>
      <c r="CH126" s="209"/>
      <c r="CI126" s="209"/>
      <c r="CJ126" s="209"/>
      <c r="CK126" s="65"/>
      <c r="CL126" s="173"/>
      <c r="CM126" s="65"/>
      <c r="CN126" s="65"/>
      <c r="CO126" s="65"/>
      <c r="CP126" s="65"/>
      <c r="CQ126" s="65"/>
      <c r="CR126" s="65"/>
      <c r="CS126" s="65"/>
      <c r="CT126" s="173"/>
      <c r="CU126" s="173"/>
      <c r="CV126" s="173"/>
      <c r="CW126" s="173"/>
      <c r="CX126" s="173"/>
      <c r="CY126" s="173"/>
      <c r="CZ126" s="209"/>
      <c r="DA126" s="209"/>
      <c r="DB126" s="209"/>
      <c r="DC126" s="209"/>
      <c r="DD126" s="65"/>
      <c r="DE126" s="173"/>
      <c r="DF126" s="65"/>
      <c r="DG126" s="65"/>
      <c r="DH126" s="65"/>
      <c r="DI126" s="65"/>
      <c r="DJ126" s="65"/>
      <c r="DK126" s="65"/>
      <c r="DL126" s="65"/>
      <c r="DM126" s="65"/>
      <c r="DN126" s="65"/>
      <c r="DO126" s="65"/>
      <c r="DP126" s="65"/>
      <c r="DQ126" s="65"/>
      <c r="DR126" s="65"/>
      <c r="DS126" s="65"/>
      <c r="DT126" s="65"/>
      <c r="DU126" s="65"/>
      <c r="DV126" s="65"/>
    </row>
    <row r="127" spans="1:126">
      <c r="A127" s="65" t="s">
        <v>247</v>
      </c>
      <c r="B127" s="65"/>
      <c r="C127" s="92">
        <f>COUNT(C4:C7)-COUNTIF(C4:C7,0)</f>
        <v>0</v>
      </c>
      <c r="D127" s="92">
        <f t="shared" ref="D127:M127" si="240">COUNT(D4:D7)-COUNTIF(D4:D7,0)</f>
        <v>0</v>
      </c>
      <c r="E127" s="92">
        <f t="shared" si="240"/>
        <v>0</v>
      </c>
      <c r="F127" s="92">
        <f t="shared" si="240"/>
        <v>0</v>
      </c>
      <c r="G127" s="92">
        <f t="shared" si="240"/>
        <v>0</v>
      </c>
      <c r="H127" s="92">
        <f t="shared" si="240"/>
        <v>0</v>
      </c>
      <c r="I127" s="92">
        <f t="shared" si="240"/>
        <v>0</v>
      </c>
      <c r="J127" s="92">
        <f t="shared" si="240"/>
        <v>0</v>
      </c>
      <c r="K127" s="92">
        <f t="shared" si="240"/>
        <v>0</v>
      </c>
      <c r="L127" s="92">
        <f t="shared" si="240"/>
        <v>0</v>
      </c>
      <c r="M127" s="92">
        <f t="shared" si="240"/>
        <v>0</v>
      </c>
      <c r="N127" s="173"/>
      <c r="O127" s="65"/>
      <c r="P127" s="65"/>
      <c r="Q127" s="65"/>
      <c r="R127" s="65"/>
      <c r="S127" s="65"/>
      <c r="T127" s="65" t="s">
        <v>247</v>
      </c>
      <c r="U127" s="65"/>
      <c r="V127" s="92">
        <f>COUNT(V4:V7)-COUNTIF(V4:V7,0)</f>
        <v>0</v>
      </c>
      <c r="W127" s="92">
        <f t="shared" ref="W127:AF127" si="241">COUNT(W4:W7)-COUNTIF(W4:W7,0)</f>
        <v>0</v>
      </c>
      <c r="X127" s="92">
        <f t="shared" si="241"/>
        <v>0</v>
      </c>
      <c r="Y127" s="92">
        <f t="shared" si="241"/>
        <v>0</v>
      </c>
      <c r="Z127" s="92">
        <f t="shared" si="241"/>
        <v>0</v>
      </c>
      <c r="AA127" s="92">
        <f t="shared" si="241"/>
        <v>0</v>
      </c>
      <c r="AB127" s="92">
        <f t="shared" si="241"/>
        <v>0</v>
      </c>
      <c r="AC127" s="92">
        <f t="shared" si="241"/>
        <v>0</v>
      </c>
      <c r="AD127" s="92">
        <f t="shared" si="241"/>
        <v>0</v>
      </c>
      <c r="AE127" s="92">
        <f t="shared" si="241"/>
        <v>0</v>
      </c>
      <c r="AF127" s="92">
        <f t="shared" si="241"/>
        <v>0</v>
      </c>
      <c r="AG127" s="173"/>
      <c r="AH127" s="65"/>
      <c r="AI127" s="65"/>
      <c r="AJ127" s="65"/>
      <c r="AK127" s="65"/>
      <c r="AL127" s="65"/>
      <c r="AM127" s="65" t="s">
        <v>247</v>
      </c>
      <c r="AN127" s="65"/>
      <c r="AO127" s="92">
        <f>COUNT(AO4:AO7)-COUNTIF(AO4:AO7,0)</f>
        <v>0</v>
      </c>
      <c r="AP127" s="92">
        <f t="shared" ref="AP127:AY127" si="242">COUNT(AP4:AP7)-COUNTIF(AP4:AP7,0)</f>
        <v>0</v>
      </c>
      <c r="AQ127" s="92">
        <f t="shared" si="242"/>
        <v>0</v>
      </c>
      <c r="AR127" s="92">
        <f t="shared" si="242"/>
        <v>0</v>
      </c>
      <c r="AS127" s="92">
        <f t="shared" si="242"/>
        <v>0</v>
      </c>
      <c r="AT127" s="92">
        <f t="shared" si="242"/>
        <v>0</v>
      </c>
      <c r="AU127" s="92">
        <f t="shared" si="242"/>
        <v>0</v>
      </c>
      <c r="AV127" s="92">
        <f t="shared" si="242"/>
        <v>0</v>
      </c>
      <c r="AW127" s="92">
        <f t="shared" si="242"/>
        <v>0</v>
      </c>
      <c r="AX127" s="92">
        <f t="shared" si="242"/>
        <v>0</v>
      </c>
      <c r="AY127" s="92">
        <f t="shared" si="242"/>
        <v>0</v>
      </c>
      <c r="AZ127" s="173"/>
      <c r="BA127" s="65"/>
      <c r="BB127" s="65"/>
      <c r="BC127" s="65"/>
      <c r="BD127" s="65"/>
      <c r="BE127" s="65"/>
      <c r="BF127" s="65" t="s">
        <v>247</v>
      </c>
      <c r="BG127" s="65"/>
      <c r="BH127" s="92">
        <f>COUNT(BH4:BH7)-COUNTIF(BH4:BH7,0)</f>
        <v>0</v>
      </c>
      <c r="BI127" s="92">
        <f t="shared" ref="BI127:BR127" si="243">COUNT(BI4:BI7)-COUNTIF(BI4:BI7,0)</f>
        <v>0</v>
      </c>
      <c r="BJ127" s="92">
        <f t="shared" si="243"/>
        <v>0</v>
      </c>
      <c r="BK127" s="92">
        <f t="shared" si="243"/>
        <v>0</v>
      </c>
      <c r="BL127" s="92">
        <f t="shared" si="243"/>
        <v>0</v>
      </c>
      <c r="BM127" s="92">
        <f t="shared" si="243"/>
        <v>0</v>
      </c>
      <c r="BN127" s="92">
        <f t="shared" si="243"/>
        <v>0</v>
      </c>
      <c r="BO127" s="92">
        <f t="shared" si="243"/>
        <v>0</v>
      </c>
      <c r="BP127" s="92">
        <f t="shared" si="243"/>
        <v>0</v>
      </c>
      <c r="BQ127" s="92">
        <f t="shared" si="243"/>
        <v>0</v>
      </c>
      <c r="BR127" s="92">
        <f t="shared" si="243"/>
        <v>0</v>
      </c>
      <c r="BS127" s="173"/>
      <c r="BT127" s="65"/>
      <c r="BU127" s="65"/>
      <c r="BV127" s="65"/>
      <c r="BW127" s="65"/>
      <c r="BX127" s="65"/>
      <c r="BY127" s="65" t="s">
        <v>247</v>
      </c>
      <c r="BZ127" s="65"/>
      <c r="CA127" s="92">
        <f>COUNT(CA4:CA7)-COUNTIF(CA4:CA7,0)</f>
        <v>0</v>
      </c>
      <c r="CB127" s="92">
        <f t="shared" ref="CB127:CJ127" si="244">COUNT(CB4:CB7)-COUNTIF(CB4:CB7,0)</f>
        <v>0</v>
      </c>
      <c r="CC127" s="92">
        <f t="shared" si="244"/>
        <v>0</v>
      </c>
      <c r="CD127" s="92">
        <f t="shared" si="244"/>
        <v>0</v>
      </c>
      <c r="CE127" s="92">
        <f t="shared" si="244"/>
        <v>0</v>
      </c>
      <c r="CF127" s="92">
        <f t="shared" si="244"/>
        <v>0</v>
      </c>
      <c r="CG127" s="92">
        <f t="shared" si="244"/>
        <v>0</v>
      </c>
      <c r="CH127" s="92">
        <f t="shared" si="244"/>
        <v>0</v>
      </c>
      <c r="CI127" s="92">
        <f t="shared" si="244"/>
        <v>0</v>
      </c>
      <c r="CJ127" s="92">
        <f t="shared" si="244"/>
        <v>0</v>
      </c>
      <c r="CK127" s="92">
        <f>COUNT(CK4:CK7)-COUNTIF(CK4:CK7,0)</f>
        <v>0</v>
      </c>
      <c r="CL127" s="173"/>
      <c r="CM127" s="65"/>
      <c r="CN127" s="65"/>
      <c r="CO127" s="65"/>
      <c r="CP127" s="65"/>
      <c r="CQ127" s="65"/>
      <c r="CR127" s="65" t="s">
        <v>247</v>
      </c>
      <c r="CS127" s="65"/>
      <c r="CT127" s="92">
        <f>COUNT(CT4:CT7)-COUNTIF(CT4:CT7,0)</f>
        <v>0</v>
      </c>
      <c r="CU127" s="92">
        <f t="shared" ref="CU127:DB127" si="245">COUNT(CU4:CU7)-COUNTIF(CU4:CU7,0)</f>
        <v>0</v>
      </c>
      <c r="CV127" s="92">
        <f t="shared" si="245"/>
        <v>0</v>
      </c>
      <c r="CW127" s="92">
        <f t="shared" si="245"/>
        <v>0</v>
      </c>
      <c r="CX127" s="92">
        <f t="shared" si="245"/>
        <v>0</v>
      </c>
      <c r="CY127" s="92">
        <f t="shared" si="245"/>
        <v>0</v>
      </c>
      <c r="CZ127" s="92">
        <f t="shared" si="245"/>
        <v>0</v>
      </c>
      <c r="DA127" s="92">
        <f t="shared" si="245"/>
        <v>0</v>
      </c>
      <c r="DB127" s="92">
        <f t="shared" si="245"/>
        <v>0</v>
      </c>
      <c r="DC127" s="92">
        <f>COUNT(DC4:DC7)-COUNTIF(DC4:DC7,0)</f>
        <v>0</v>
      </c>
      <c r="DD127" s="92">
        <f>COUNT(DD4:DD7)-COUNTIF(DD4:DD7,0)</f>
        <v>0</v>
      </c>
      <c r="DE127" s="173"/>
      <c r="DF127" s="65"/>
      <c r="DG127" s="65"/>
      <c r="DH127" s="65"/>
      <c r="DI127" s="65"/>
      <c r="DJ127" s="65"/>
      <c r="DK127" s="65"/>
      <c r="DL127" s="65"/>
      <c r="DM127" s="65"/>
      <c r="DN127" s="65"/>
      <c r="DO127" s="65"/>
      <c r="DP127" s="65"/>
      <c r="DQ127" s="65"/>
      <c r="DR127" s="65"/>
      <c r="DS127" s="65"/>
      <c r="DT127" s="65"/>
      <c r="DU127" s="65"/>
      <c r="DV127" s="65"/>
    </row>
    <row r="128" spans="1:126">
      <c r="A128" s="65"/>
      <c r="B128" s="65"/>
      <c r="C128" s="194"/>
      <c r="D128" s="173"/>
      <c r="E128" s="65"/>
      <c r="F128" s="173"/>
      <c r="G128" s="65"/>
      <c r="H128" s="173"/>
      <c r="I128" s="65"/>
      <c r="J128" s="209"/>
      <c r="K128" s="65"/>
      <c r="L128" s="209"/>
      <c r="M128" s="65"/>
      <c r="N128" s="173"/>
      <c r="O128" s="65"/>
      <c r="P128" s="65"/>
      <c r="Q128" s="65"/>
      <c r="R128" s="65"/>
      <c r="S128" s="65"/>
      <c r="T128" s="65"/>
      <c r="U128" s="65"/>
      <c r="V128" s="194"/>
      <c r="W128" s="173"/>
      <c r="X128" s="65"/>
      <c r="Y128" s="173"/>
      <c r="Z128" s="65"/>
      <c r="AA128" s="173"/>
      <c r="AB128" s="65"/>
      <c r="AC128" s="209"/>
      <c r="AD128" s="65"/>
      <c r="AE128" s="209"/>
      <c r="AF128" s="65"/>
      <c r="AG128" s="173"/>
      <c r="AH128" s="65"/>
      <c r="AI128" s="65"/>
      <c r="AJ128" s="65"/>
      <c r="AK128" s="65"/>
      <c r="AL128" s="65"/>
      <c r="AM128" s="65"/>
      <c r="AN128" s="65"/>
      <c r="AO128" s="194"/>
      <c r="AP128" s="173"/>
      <c r="AQ128" s="65"/>
      <c r="AR128" s="173"/>
      <c r="AS128" s="65"/>
      <c r="AT128" s="173"/>
      <c r="AU128" s="65"/>
      <c r="AV128" s="209"/>
      <c r="AW128" s="65"/>
      <c r="AX128" s="209"/>
      <c r="AY128" s="65"/>
      <c r="AZ128" s="173"/>
      <c r="BA128" s="65"/>
      <c r="BB128" s="65"/>
      <c r="BC128" s="65"/>
      <c r="BD128" s="65"/>
      <c r="BE128" s="65"/>
      <c r="BF128" s="65"/>
      <c r="BG128" s="65"/>
      <c r="BH128" s="194"/>
      <c r="BI128" s="173"/>
      <c r="BJ128" s="65"/>
      <c r="BK128" s="173"/>
      <c r="BL128" s="65"/>
      <c r="BM128" s="173"/>
      <c r="BN128" s="65"/>
      <c r="BO128" s="209"/>
      <c r="BP128" s="65"/>
      <c r="BQ128" s="209"/>
      <c r="BR128" s="65"/>
      <c r="BS128" s="173"/>
      <c r="BT128" s="65"/>
      <c r="BU128" s="65"/>
      <c r="BV128" s="65"/>
      <c r="BW128" s="65"/>
      <c r="BX128" s="65"/>
      <c r="BY128" s="65"/>
      <c r="BZ128" s="65"/>
      <c r="CA128" s="194"/>
      <c r="CB128" s="173"/>
      <c r="CC128" s="65"/>
      <c r="CD128" s="173"/>
      <c r="CE128" s="65"/>
      <c r="CF128" s="173"/>
      <c r="CG128" s="65"/>
      <c r="CH128" s="209"/>
      <c r="CI128" s="65"/>
      <c r="CJ128" s="209"/>
      <c r="CK128" s="65"/>
      <c r="CL128" s="173"/>
      <c r="CM128" s="65"/>
      <c r="CN128" s="65"/>
      <c r="CO128" s="65"/>
      <c r="CP128" s="65"/>
      <c r="CQ128" s="65"/>
      <c r="CR128" s="65"/>
      <c r="CS128" s="65"/>
      <c r="CT128" s="194"/>
      <c r="CU128" s="173"/>
      <c r="CV128" s="65"/>
      <c r="CW128" s="173"/>
      <c r="CX128" s="65"/>
      <c r="CY128" s="173"/>
      <c r="CZ128" s="65"/>
      <c r="DA128" s="209"/>
      <c r="DB128" s="65"/>
      <c r="DC128" s="209"/>
      <c r="DD128" s="65"/>
      <c r="DE128" s="173"/>
      <c r="DF128" s="65"/>
      <c r="DG128" s="65"/>
      <c r="DH128" s="65"/>
      <c r="DI128" s="65"/>
      <c r="DJ128" s="65"/>
      <c r="DK128" s="65"/>
      <c r="DL128" s="65"/>
      <c r="DM128" s="65"/>
      <c r="DN128" s="65"/>
      <c r="DO128" s="65"/>
      <c r="DP128" s="65"/>
      <c r="DQ128" s="65"/>
      <c r="DR128" s="65"/>
      <c r="DS128" s="65"/>
      <c r="DT128" s="65"/>
      <c r="DU128" s="65"/>
      <c r="DV128" s="65"/>
    </row>
    <row r="129" spans="1:126" ht="42" hidden="1">
      <c r="A129" s="65" t="s">
        <v>248</v>
      </c>
      <c r="B129" s="65"/>
      <c r="C129" s="215"/>
      <c r="D129" s="216"/>
      <c r="E129" s="217"/>
      <c r="F129" s="216"/>
      <c r="G129" s="217"/>
      <c r="H129" s="216"/>
      <c r="I129" s="218"/>
      <c r="J129" s="218"/>
      <c r="K129" s="218"/>
      <c r="L129" s="218"/>
      <c r="M129" s="219"/>
      <c r="N129" s="220" t="s">
        <v>98</v>
      </c>
      <c r="O129" s="220" t="s">
        <v>99</v>
      </c>
      <c r="P129" s="65"/>
      <c r="Q129" s="65"/>
      <c r="R129" s="65"/>
      <c r="S129" s="65"/>
      <c r="T129" s="65" t="s">
        <v>248</v>
      </c>
      <c r="U129" s="65"/>
      <c r="V129" s="215"/>
      <c r="W129" s="216"/>
      <c r="X129" s="217"/>
      <c r="Y129" s="216"/>
      <c r="Z129" s="217"/>
      <c r="AA129" s="216"/>
      <c r="AB129" s="218"/>
      <c r="AC129" s="218"/>
      <c r="AD129" s="218"/>
      <c r="AE129" s="218"/>
      <c r="AF129" s="219"/>
      <c r="AG129" s="220" t="s">
        <v>98</v>
      </c>
      <c r="AH129" s="220" t="s">
        <v>99</v>
      </c>
      <c r="AI129" s="65"/>
      <c r="AJ129" s="65"/>
      <c r="AK129" s="65"/>
      <c r="AL129" s="65"/>
      <c r="AM129" s="65" t="s">
        <v>248</v>
      </c>
      <c r="AN129" s="65"/>
      <c r="AO129" s="215"/>
      <c r="AP129" s="216"/>
      <c r="AQ129" s="217"/>
      <c r="AR129" s="216"/>
      <c r="AS129" s="217"/>
      <c r="AT129" s="216"/>
      <c r="AU129" s="218"/>
      <c r="AV129" s="218"/>
      <c r="AW129" s="218"/>
      <c r="AX129" s="218"/>
      <c r="AY129" s="219"/>
      <c r="AZ129" s="220" t="s">
        <v>98</v>
      </c>
      <c r="BA129" s="220" t="s">
        <v>99</v>
      </c>
      <c r="BB129" s="65"/>
      <c r="BC129" s="65"/>
      <c r="BD129" s="65"/>
      <c r="BE129" s="65"/>
      <c r="BF129" s="65" t="s">
        <v>248</v>
      </c>
      <c r="BG129" s="65"/>
      <c r="BH129" s="215"/>
      <c r="BI129" s="216"/>
      <c r="BJ129" s="217"/>
      <c r="BK129" s="216"/>
      <c r="BL129" s="217"/>
      <c r="BM129" s="216"/>
      <c r="BN129" s="218"/>
      <c r="BO129" s="218"/>
      <c r="BP129" s="218"/>
      <c r="BQ129" s="218"/>
      <c r="BR129" s="219"/>
      <c r="BS129" s="220" t="s">
        <v>98</v>
      </c>
      <c r="BT129" s="220" t="s">
        <v>99</v>
      </c>
      <c r="BU129" s="65"/>
      <c r="BV129" s="65"/>
      <c r="BW129" s="65"/>
      <c r="BX129" s="65"/>
      <c r="BY129" s="65" t="s">
        <v>248</v>
      </c>
      <c r="BZ129" s="65"/>
      <c r="CA129" s="215"/>
      <c r="CB129" s="216"/>
      <c r="CC129" s="217"/>
      <c r="CD129" s="216"/>
      <c r="CE129" s="217"/>
      <c r="CF129" s="216"/>
      <c r="CG129" s="218"/>
      <c r="CH129" s="218"/>
      <c r="CI129" s="218"/>
      <c r="CJ129" s="218"/>
      <c r="CK129" s="219"/>
      <c r="CL129" s="220" t="s">
        <v>98</v>
      </c>
      <c r="CM129" s="220" t="s">
        <v>99</v>
      </c>
      <c r="CN129" s="65"/>
      <c r="CO129" s="65"/>
      <c r="CP129" s="65"/>
      <c r="CQ129" s="65"/>
      <c r="CR129" s="65" t="s">
        <v>248</v>
      </c>
      <c r="CS129" s="65"/>
      <c r="CT129" s="215"/>
      <c r="CU129" s="216"/>
      <c r="CV129" s="217"/>
      <c r="CW129" s="216"/>
      <c r="CX129" s="217"/>
      <c r="CY129" s="216"/>
      <c r="CZ129" s="218"/>
      <c r="DA129" s="218"/>
      <c r="DB129" s="218"/>
      <c r="DC129" s="218"/>
      <c r="DD129" s="219"/>
      <c r="DE129" s="220" t="s">
        <v>98</v>
      </c>
      <c r="DF129" s="220" t="s">
        <v>99</v>
      </c>
      <c r="DG129" s="65"/>
      <c r="DH129" s="65"/>
      <c r="DI129" s="65"/>
      <c r="DJ129" s="65"/>
      <c r="DK129" s="65"/>
      <c r="DL129" s="65"/>
      <c r="DM129" s="65"/>
      <c r="DN129" s="65"/>
      <c r="DO129" s="65"/>
      <c r="DP129" s="65"/>
      <c r="DQ129" s="65"/>
      <c r="DR129" s="65"/>
      <c r="DS129" s="65"/>
      <c r="DT129" s="65"/>
      <c r="DU129" s="65"/>
      <c r="DV129" s="65"/>
    </row>
    <row r="130" spans="1:126" hidden="1">
      <c r="A130" s="65"/>
      <c r="B130" s="65"/>
      <c r="C130" s="215"/>
      <c r="D130" s="218" t="e">
        <f>IF(D74&gt;=0.05,D109,"")</f>
        <v>#VALUE!</v>
      </c>
      <c r="E130" s="218" t="e">
        <f t="shared" ref="E130:M130" si="246">IF(E74&gt;=0.05,E109,"")</f>
        <v>#VALUE!</v>
      </c>
      <c r="F130" s="218" t="e">
        <f t="shared" si="246"/>
        <v>#VALUE!</v>
      </c>
      <c r="G130" s="218" t="e">
        <f t="shared" si="246"/>
        <v>#VALUE!</v>
      </c>
      <c r="H130" s="218" t="e">
        <f t="shared" si="246"/>
        <v>#VALUE!</v>
      </c>
      <c r="I130" s="218" t="e">
        <f t="shared" si="246"/>
        <v>#VALUE!</v>
      </c>
      <c r="J130" s="218" t="e">
        <f t="shared" si="246"/>
        <v>#VALUE!</v>
      </c>
      <c r="K130" s="218" t="e">
        <f t="shared" si="246"/>
        <v>#VALUE!</v>
      </c>
      <c r="L130" s="218" t="e">
        <f t="shared" si="246"/>
        <v>#VALUE!</v>
      </c>
      <c r="M130" s="218" t="e">
        <f t="shared" si="246"/>
        <v>#VALUE!</v>
      </c>
      <c r="N130" s="218" t="e">
        <f>MAX(D130:M130)</f>
        <v>#VALUE!</v>
      </c>
      <c r="O130" s="218" t="e">
        <f>MIN(D130:M130)</f>
        <v>#VALUE!</v>
      </c>
      <c r="P130" s="65"/>
      <c r="Q130" s="65"/>
      <c r="R130" s="173"/>
      <c r="S130" s="65"/>
      <c r="T130" s="65"/>
      <c r="U130" s="65"/>
      <c r="V130" s="215"/>
      <c r="W130" s="218" t="e">
        <f>IF(W74&gt;=0.05,W109,"")</f>
        <v>#VALUE!</v>
      </c>
      <c r="X130" s="218" t="e">
        <f t="shared" ref="X130:AF130" si="247">IF(X74&gt;=0.05,X109,"")</f>
        <v>#VALUE!</v>
      </c>
      <c r="Y130" s="218" t="e">
        <f t="shared" si="247"/>
        <v>#VALUE!</v>
      </c>
      <c r="Z130" s="218" t="e">
        <f t="shared" si="247"/>
        <v>#VALUE!</v>
      </c>
      <c r="AA130" s="218" t="e">
        <f t="shared" si="247"/>
        <v>#VALUE!</v>
      </c>
      <c r="AB130" s="218" t="e">
        <f t="shared" si="247"/>
        <v>#VALUE!</v>
      </c>
      <c r="AC130" s="218" t="e">
        <f t="shared" si="247"/>
        <v>#VALUE!</v>
      </c>
      <c r="AD130" s="218" t="e">
        <f t="shared" si="247"/>
        <v>#VALUE!</v>
      </c>
      <c r="AE130" s="218" t="e">
        <f t="shared" si="247"/>
        <v>#VALUE!</v>
      </c>
      <c r="AF130" s="218" t="e">
        <f t="shared" si="247"/>
        <v>#VALUE!</v>
      </c>
      <c r="AG130" s="218" t="e">
        <f>MAX(W130:AF130)</f>
        <v>#VALUE!</v>
      </c>
      <c r="AH130" s="218" t="e">
        <f>MIN(W130:AF130)</f>
        <v>#VALUE!</v>
      </c>
      <c r="AI130" s="65"/>
      <c r="AJ130" s="65"/>
      <c r="AK130" s="173"/>
      <c r="AL130" s="65"/>
      <c r="AM130" s="65"/>
      <c r="AN130" s="65"/>
      <c r="AO130" s="215"/>
      <c r="AP130" s="218" t="e">
        <f>IF(AP74&gt;=0.05,AP109,"")</f>
        <v>#VALUE!</v>
      </c>
      <c r="AQ130" s="218" t="e">
        <f t="shared" ref="AQ130:AY130" si="248">IF(AQ74&gt;=0.05,AQ109,"")</f>
        <v>#VALUE!</v>
      </c>
      <c r="AR130" s="218" t="e">
        <f t="shared" si="248"/>
        <v>#VALUE!</v>
      </c>
      <c r="AS130" s="218" t="e">
        <f t="shared" si="248"/>
        <v>#VALUE!</v>
      </c>
      <c r="AT130" s="218" t="e">
        <f t="shared" si="248"/>
        <v>#VALUE!</v>
      </c>
      <c r="AU130" s="218" t="e">
        <f t="shared" si="248"/>
        <v>#VALUE!</v>
      </c>
      <c r="AV130" s="218" t="e">
        <f t="shared" si="248"/>
        <v>#VALUE!</v>
      </c>
      <c r="AW130" s="218" t="e">
        <f t="shared" si="248"/>
        <v>#VALUE!</v>
      </c>
      <c r="AX130" s="218" t="e">
        <f t="shared" si="248"/>
        <v>#VALUE!</v>
      </c>
      <c r="AY130" s="218" t="e">
        <f t="shared" si="248"/>
        <v>#VALUE!</v>
      </c>
      <c r="AZ130" s="218" t="e">
        <f>MAX(AP130:AY130)</f>
        <v>#VALUE!</v>
      </c>
      <c r="BA130" s="218" t="e">
        <f>MIN(AP130:AY130)</f>
        <v>#VALUE!</v>
      </c>
      <c r="BB130" s="65"/>
      <c r="BC130" s="65"/>
      <c r="BD130" s="173"/>
      <c r="BE130" s="65"/>
      <c r="BF130" s="65"/>
      <c r="BG130" s="65"/>
      <c r="BH130" s="215"/>
      <c r="BI130" s="218" t="e">
        <f>IF(BI74&gt;=0.05,BI109,"")</f>
        <v>#VALUE!</v>
      </c>
      <c r="BJ130" s="218" t="e">
        <f t="shared" ref="BJ130:BR130" si="249">IF(BJ74&gt;=0.05,BJ109,"")</f>
        <v>#VALUE!</v>
      </c>
      <c r="BK130" s="218" t="e">
        <f t="shared" si="249"/>
        <v>#VALUE!</v>
      </c>
      <c r="BL130" s="218" t="e">
        <f t="shared" si="249"/>
        <v>#VALUE!</v>
      </c>
      <c r="BM130" s="218" t="e">
        <f t="shared" si="249"/>
        <v>#VALUE!</v>
      </c>
      <c r="BN130" s="218" t="e">
        <f t="shared" si="249"/>
        <v>#VALUE!</v>
      </c>
      <c r="BO130" s="218" t="e">
        <f t="shared" si="249"/>
        <v>#VALUE!</v>
      </c>
      <c r="BP130" s="218" t="e">
        <f t="shared" si="249"/>
        <v>#VALUE!</v>
      </c>
      <c r="BQ130" s="218" t="e">
        <f t="shared" si="249"/>
        <v>#VALUE!</v>
      </c>
      <c r="BR130" s="218" t="e">
        <f t="shared" si="249"/>
        <v>#VALUE!</v>
      </c>
      <c r="BS130" s="218" t="e">
        <f>MAX(BI130:BR130)</f>
        <v>#VALUE!</v>
      </c>
      <c r="BT130" s="218" t="e">
        <f>MIN(BI130:BR130)</f>
        <v>#VALUE!</v>
      </c>
      <c r="BU130" s="65"/>
      <c r="BV130" s="65"/>
      <c r="BW130" s="173"/>
      <c r="BX130" s="65"/>
      <c r="BY130" s="65"/>
      <c r="BZ130" s="65"/>
      <c r="CA130" s="215"/>
      <c r="CB130" s="218" t="e">
        <f>IF(CB74&gt;=0.05,CB109,"")</f>
        <v>#VALUE!</v>
      </c>
      <c r="CC130" s="218" t="e">
        <f t="shared" ref="CC130:CK130" si="250">IF(CC74&gt;=0.05,CC109,"")</f>
        <v>#VALUE!</v>
      </c>
      <c r="CD130" s="218" t="e">
        <f t="shared" si="250"/>
        <v>#VALUE!</v>
      </c>
      <c r="CE130" s="218" t="e">
        <f t="shared" si="250"/>
        <v>#VALUE!</v>
      </c>
      <c r="CF130" s="218" t="e">
        <f t="shared" si="250"/>
        <v>#VALUE!</v>
      </c>
      <c r="CG130" s="218" t="e">
        <f t="shared" si="250"/>
        <v>#VALUE!</v>
      </c>
      <c r="CH130" s="218" t="e">
        <f t="shared" si="250"/>
        <v>#VALUE!</v>
      </c>
      <c r="CI130" s="218" t="e">
        <f t="shared" si="250"/>
        <v>#VALUE!</v>
      </c>
      <c r="CJ130" s="218" t="e">
        <f t="shared" si="250"/>
        <v>#VALUE!</v>
      </c>
      <c r="CK130" s="218" t="e">
        <f t="shared" si="250"/>
        <v>#VALUE!</v>
      </c>
      <c r="CL130" s="218" t="e">
        <f>MAX(CB130:CK130)</f>
        <v>#VALUE!</v>
      </c>
      <c r="CM130" s="218" t="e">
        <f>MIN(CB130:CK130)</f>
        <v>#VALUE!</v>
      </c>
      <c r="CN130" s="65"/>
      <c r="CO130" s="65"/>
      <c r="CP130" s="173"/>
      <c r="CQ130" s="65"/>
      <c r="CR130" s="65"/>
      <c r="CS130" s="65"/>
      <c r="CT130" s="215"/>
      <c r="CU130" s="218" t="e">
        <f>IF(CU74&gt;=0.05,CU109,"")</f>
        <v>#VALUE!</v>
      </c>
      <c r="CV130" s="218" t="e">
        <f t="shared" ref="CV130:DD130" si="251">IF(CV74&gt;=0.05,CV109,"")</f>
        <v>#VALUE!</v>
      </c>
      <c r="CW130" s="218" t="e">
        <f t="shared" si="251"/>
        <v>#VALUE!</v>
      </c>
      <c r="CX130" s="218" t="e">
        <f t="shared" si="251"/>
        <v>#VALUE!</v>
      </c>
      <c r="CY130" s="218" t="e">
        <f t="shared" si="251"/>
        <v>#VALUE!</v>
      </c>
      <c r="CZ130" s="218" t="e">
        <f t="shared" si="251"/>
        <v>#VALUE!</v>
      </c>
      <c r="DA130" s="218" t="e">
        <f t="shared" si="251"/>
        <v>#VALUE!</v>
      </c>
      <c r="DB130" s="218" t="e">
        <f t="shared" si="251"/>
        <v>#VALUE!</v>
      </c>
      <c r="DC130" s="218" t="e">
        <f t="shared" si="251"/>
        <v>#VALUE!</v>
      </c>
      <c r="DD130" s="218" t="e">
        <f t="shared" si="251"/>
        <v>#VALUE!</v>
      </c>
      <c r="DE130" s="218" t="e">
        <f>MAX(CU130:DD130)</f>
        <v>#VALUE!</v>
      </c>
      <c r="DF130" s="218" t="e">
        <f>MIN(CU130:DD130)</f>
        <v>#VALUE!</v>
      </c>
      <c r="DG130" s="65"/>
      <c r="DH130" s="65"/>
      <c r="DI130" s="173"/>
      <c r="DJ130" s="65"/>
      <c r="DK130" s="65"/>
      <c r="DL130" s="65"/>
      <c r="DM130" s="65"/>
      <c r="DN130" s="65"/>
      <c r="DO130" s="65"/>
      <c r="DP130" s="65"/>
      <c r="DQ130" s="65"/>
      <c r="DR130" s="65"/>
      <c r="DS130" s="65"/>
      <c r="DT130" s="65"/>
      <c r="DU130" s="65"/>
      <c r="DV130" s="65"/>
    </row>
    <row r="131" spans="1:126" hidden="1">
      <c r="A131" s="65"/>
      <c r="B131" s="65"/>
      <c r="C131" s="215"/>
      <c r="D131" s="216"/>
      <c r="E131" s="217"/>
      <c r="F131" s="216"/>
      <c r="G131" s="217"/>
      <c r="H131" s="216"/>
      <c r="I131" s="218"/>
      <c r="J131" s="218"/>
      <c r="K131" s="221"/>
      <c r="L131" s="218"/>
      <c r="M131" s="218"/>
      <c r="N131" s="219"/>
      <c r="O131" s="219"/>
      <c r="P131" s="65"/>
      <c r="Q131" s="65"/>
      <c r="R131" s="65"/>
      <c r="S131" s="65"/>
      <c r="T131" s="65"/>
      <c r="U131" s="65"/>
      <c r="V131" s="215"/>
      <c r="W131" s="216"/>
      <c r="X131" s="217"/>
      <c r="Y131" s="216"/>
      <c r="Z131" s="217"/>
      <c r="AA131" s="216"/>
      <c r="AB131" s="218"/>
      <c r="AC131" s="218"/>
      <c r="AD131" s="221"/>
      <c r="AE131" s="218"/>
      <c r="AF131" s="218"/>
      <c r="AG131" s="219"/>
      <c r="AH131" s="219"/>
      <c r="AI131" s="65"/>
      <c r="AJ131" s="65"/>
      <c r="AK131" s="65"/>
      <c r="AL131" s="65"/>
      <c r="AM131" s="65"/>
      <c r="AN131" s="65"/>
      <c r="AO131" s="215"/>
      <c r="AP131" s="216"/>
      <c r="AQ131" s="217"/>
      <c r="AR131" s="216"/>
      <c r="AS131" s="217"/>
      <c r="AT131" s="216"/>
      <c r="AU131" s="218"/>
      <c r="AV131" s="218"/>
      <c r="AW131" s="221"/>
      <c r="AX131" s="218"/>
      <c r="AY131" s="218"/>
      <c r="AZ131" s="219"/>
      <c r="BA131" s="219"/>
      <c r="BB131" s="65"/>
      <c r="BC131" s="65"/>
      <c r="BD131" s="65"/>
      <c r="BE131" s="65"/>
      <c r="BF131" s="65"/>
      <c r="BG131" s="65"/>
      <c r="BH131" s="215"/>
      <c r="BI131" s="216"/>
      <c r="BJ131" s="217"/>
      <c r="BK131" s="216"/>
      <c r="BL131" s="217"/>
      <c r="BM131" s="216"/>
      <c r="BN131" s="218"/>
      <c r="BO131" s="218"/>
      <c r="BP131" s="221"/>
      <c r="BQ131" s="218"/>
      <c r="BR131" s="218"/>
      <c r="BS131" s="219"/>
      <c r="BT131" s="219"/>
      <c r="BU131" s="65"/>
      <c r="BV131" s="65"/>
      <c r="BW131" s="65"/>
      <c r="BX131" s="65"/>
      <c r="BY131" s="65"/>
      <c r="BZ131" s="65"/>
      <c r="CA131" s="215"/>
      <c r="CB131" s="216"/>
      <c r="CC131" s="217"/>
      <c r="CD131" s="216"/>
      <c r="CE131" s="217"/>
      <c r="CF131" s="216"/>
      <c r="CG131" s="218"/>
      <c r="CH131" s="218"/>
      <c r="CI131" s="221"/>
      <c r="CJ131" s="218"/>
      <c r="CK131" s="218"/>
      <c r="CL131" s="219"/>
      <c r="CM131" s="219"/>
      <c r="CN131" s="65"/>
      <c r="CO131" s="65"/>
      <c r="CP131" s="65"/>
      <c r="CQ131" s="65"/>
      <c r="CR131" s="65"/>
      <c r="CS131" s="65"/>
      <c r="CT131" s="215"/>
      <c r="CU131" s="216"/>
      <c r="CV131" s="217"/>
      <c r="CW131" s="216"/>
      <c r="CX131" s="217"/>
      <c r="CY131" s="216"/>
      <c r="CZ131" s="218"/>
      <c r="DA131" s="218"/>
      <c r="DB131" s="221"/>
      <c r="DC131" s="218"/>
      <c r="DD131" s="218"/>
      <c r="DE131" s="219"/>
      <c r="DF131" s="219"/>
      <c r="DG131" s="65"/>
      <c r="DH131" s="65"/>
      <c r="DI131" s="65"/>
      <c r="DJ131" s="65"/>
      <c r="DK131" s="65"/>
      <c r="DL131" s="65"/>
      <c r="DM131" s="65"/>
      <c r="DN131" s="65"/>
      <c r="DO131" s="65"/>
      <c r="DP131" s="65"/>
      <c r="DQ131" s="65"/>
      <c r="DR131" s="65"/>
      <c r="DS131" s="65"/>
      <c r="DT131" s="65"/>
      <c r="DU131" s="65"/>
      <c r="DV131" s="65"/>
    </row>
    <row r="132" spans="1:126" hidden="1">
      <c r="A132" s="65"/>
      <c r="B132" s="65"/>
      <c r="C132" s="215"/>
      <c r="D132" s="216"/>
      <c r="E132" s="217"/>
      <c r="F132" s="216"/>
      <c r="G132" s="217"/>
      <c r="H132" s="216"/>
      <c r="I132" s="218"/>
      <c r="J132" s="218"/>
      <c r="K132" s="218"/>
      <c r="L132" s="218"/>
      <c r="M132" s="218"/>
      <c r="N132" s="219"/>
      <c r="O132" s="219"/>
      <c r="P132" s="65"/>
      <c r="Q132" s="65"/>
      <c r="R132" s="65"/>
      <c r="S132" s="65"/>
      <c r="T132" s="65"/>
      <c r="U132" s="65"/>
      <c r="V132" s="215"/>
      <c r="W132" s="216"/>
      <c r="X132" s="217"/>
      <c r="Y132" s="216"/>
      <c r="Z132" s="217"/>
      <c r="AA132" s="216"/>
      <c r="AB132" s="218"/>
      <c r="AC132" s="218"/>
      <c r="AD132" s="218"/>
      <c r="AE132" s="218"/>
      <c r="AF132" s="218"/>
      <c r="AG132" s="219"/>
      <c r="AH132" s="219"/>
      <c r="AI132" s="65"/>
      <c r="AJ132" s="65"/>
      <c r="AK132" s="65"/>
      <c r="AL132" s="65"/>
      <c r="AM132" s="65"/>
      <c r="AN132" s="65"/>
      <c r="AO132" s="215"/>
      <c r="AP132" s="216"/>
      <c r="AQ132" s="217"/>
      <c r="AR132" s="216"/>
      <c r="AS132" s="217"/>
      <c r="AT132" s="216"/>
      <c r="AU132" s="218"/>
      <c r="AV132" s="218"/>
      <c r="AW132" s="218"/>
      <c r="AX132" s="218"/>
      <c r="AY132" s="218"/>
      <c r="AZ132" s="219"/>
      <c r="BA132" s="219"/>
      <c r="BB132" s="65"/>
      <c r="BC132" s="65"/>
      <c r="BD132" s="65"/>
      <c r="BE132" s="65"/>
      <c r="BF132" s="65"/>
      <c r="BG132" s="65"/>
      <c r="BH132" s="215"/>
      <c r="BI132" s="216"/>
      <c r="BJ132" s="217"/>
      <c r="BK132" s="216"/>
      <c r="BL132" s="217"/>
      <c r="BM132" s="216"/>
      <c r="BN132" s="218"/>
      <c r="BO132" s="218"/>
      <c r="BP132" s="218"/>
      <c r="BQ132" s="218"/>
      <c r="BR132" s="218"/>
      <c r="BS132" s="219"/>
      <c r="BT132" s="219"/>
      <c r="BU132" s="65"/>
      <c r="BV132" s="65"/>
      <c r="BW132" s="65"/>
      <c r="BX132" s="65"/>
      <c r="BY132" s="65"/>
      <c r="BZ132" s="65"/>
      <c r="CA132" s="215"/>
      <c r="CB132" s="216"/>
      <c r="CC132" s="217"/>
      <c r="CD132" s="216"/>
      <c r="CE132" s="217"/>
      <c r="CF132" s="216"/>
      <c r="CG132" s="218"/>
      <c r="CH132" s="218"/>
      <c r="CI132" s="218"/>
      <c r="CJ132" s="218"/>
      <c r="CK132" s="218"/>
      <c r="CL132" s="219"/>
      <c r="CM132" s="219"/>
      <c r="CN132" s="65"/>
      <c r="CO132" s="65"/>
      <c r="CP132" s="65"/>
      <c r="CQ132" s="65"/>
      <c r="CR132" s="65"/>
      <c r="CS132" s="65"/>
      <c r="CT132" s="215"/>
      <c r="CU132" s="216"/>
      <c r="CV132" s="217"/>
      <c r="CW132" s="216"/>
      <c r="CX132" s="217"/>
      <c r="CY132" s="216"/>
      <c r="CZ132" s="218"/>
      <c r="DA132" s="218"/>
      <c r="DB132" s="218"/>
      <c r="DC132" s="218"/>
      <c r="DD132" s="218"/>
      <c r="DE132" s="219"/>
      <c r="DF132" s="219"/>
      <c r="DG132" s="65"/>
      <c r="DH132" s="65"/>
      <c r="DI132" s="65"/>
      <c r="DJ132" s="65"/>
      <c r="DK132" s="65"/>
      <c r="DL132" s="65"/>
      <c r="DM132" s="65"/>
      <c r="DN132" s="65"/>
      <c r="DO132" s="65"/>
      <c r="DP132" s="65"/>
      <c r="DQ132" s="65"/>
      <c r="DR132" s="65"/>
      <c r="DS132" s="65"/>
      <c r="DT132" s="65"/>
      <c r="DU132" s="65"/>
      <c r="DV132" s="65"/>
    </row>
    <row r="133" spans="1:126" ht="42" hidden="1">
      <c r="A133" s="65"/>
      <c r="B133" s="65"/>
      <c r="C133" s="215"/>
      <c r="D133" s="216"/>
      <c r="E133" s="217"/>
      <c r="F133" s="216"/>
      <c r="G133" s="217"/>
      <c r="H133" s="216"/>
      <c r="I133" s="218"/>
      <c r="J133" s="218"/>
      <c r="K133" s="218"/>
      <c r="L133" s="218"/>
      <c r="M133" s="218"/>
      <c r="N133" s="220" t="s">
        <v>100</v>
      </c>
      <c r="O133" s="220" t="s">
        <v>101</v>
      </c>
      <c r="P133" s="65"/>
      <c r="Q133" s="65"/>
      <c r="R133" s="65"/>
      <c r="S133" s="65"/>
      <c r="T133" s="65"/>
      <c r="U133" s="65"/>
      <c r="V133" s="215"/>
      <c r="W133" s="216"/>
      <c r="X133" s="217"/>
      <c r="Y133" s="216"/>
      <c r="Z133" s="217"/>
      <c r="AA133" s="216"/>
      <c r="AB133" s="218"/>
      <c r="AC133" s="218"/>
      <c r="AD133" s="218"/>
      <c r="AE133" s="218"/>
      <c r="AF133" s="218"/>
      <c r="AG133" s="220" t="s">
        <v>100</v>
      </c>
      <c r="AH133" s="220" t="s">
        <v>101</v>
      </c>
      <c r="AI133" s="65"/>
      <c r="AJ133" s="65"/>
      <c r="AK133" s="65"/>
      <c r="AL133" s="65"/>
      <c r="AM133" s="65"/>
      <c r="AN133" s="65"/>
      <c r="AO133" s="215"/>
      <c r="AP133" s="216"/>
      <c r="AQ133" s="217"/>
      <c r="AR133" s="216"/>
      <c r="AS133" s="217"/>
      <c r="AT133" s="216"/>
      <c r="AU133" s="218"/>
      <c r="AV133" s="218"/>
      <c r="AW133" s="218"/>
      <c r="AX133" s="218"/>
      <c r="AY133" s="218"/>
      <c r="AZ133" s="220" t="s">
        <v>100</v>
      </c>
      <c r="BA133" s="220" t="s">
        <v>101</v>
      </c>
      <c r="BB133" s="65"/>
      <c r="BC133" s="65"/>
      <c r="BD133" s="65"/>
      <c r="BE133" s="65"/>
      <c r="BF133" s="65"/>
      <c r="BG133" s="65"/>
      <c r="BH133" s="215"/>
      <c r="BI133" s="216"/>
      <c r="BJ133" s="217"/>
      <c r="BK133" s="216"/>
      <c r="BL133" s="217"/>
      <c r="BM133" s="216"/>
      <c r="BN133" s="218"/>
      <c r="BO133" s="218"/>
      <c r="BP133" s="218"/>
      <c r="BQ133" s="218"/>
      <c r="BR133" s="218"/>
      <c r="BS133" s="220" t="s">
        <v>100</v>
      </c>
      <c r="BT133" s="220" t="s">
        <v>101</v>
      </c>
      <c r="BU133" s="65"/>
      <c r="BV133" s="65"/>
      <c r="BW133" s="65"/>
      <c r="BX133" s="65"/>
      <c r="BY133" s="65"/>
      <c r="BZ133" s="65"/>
      <c r="CA133" s="215"/>
      <c r="CB133" s="216"/>
      <c r="CC133" s="217"/>
      <c r="CD133" s="216"/>
      <c r="CE133" s="217"/>
      <c r="CF133" s="216"/>
      <c r="CG133" s="218"/>
      <c r="CH133" s="218"/>
      <c r="CI133" s="218"/>
      <c r="CJ133" s="218"/>
      <c r="CK133" s="218"/>
      <c r="CL133" s="220" t="s">
        <v>100</v>
      </c>
      <c r="CM133" s="220" t="s">
        <v>101</v>
      </c>
      <c r="CN133" s="65"/>
      <c r="CO133" s="65"/>
      <c r="CP133" s="65"/>
      <c r="CQ133" s="65"/>
      <c r="CR133" s="65"/>
      <c r="CS133" s="65"/>
      <c r="CT133" s="215"/>
      <c r="CU133" s="216"/>
      <c r="CV133" s="217"/>
      <c r="CW133" s="216"/>
      <c r="CX133" s="217"/>
      <c r="CY133" s="216"/>
      <c r="CZ133" s="218"/>
      <c r="DA133" s="218"/>
      <c r="DB133" s="218"/>
      <c r="DC133" s="218"/>
      <c r="DD133" s="218"/>
      <c r="DE133" s="220" t="s">
        <v>100</v>
      </c>
      <c r="DF133" s="220" t="s">
        <v>101</v>
      </c>
      <c r="DG133" s="65"/>
      <c r="DH133" s="65"/>
      <c r="DI133" s="65"/>
      <c r="DJ133" s="65"/>
      <c r="DK133" s="65"/>
      <c r="DL133" s="65"/>
      <c r="DM133" s="65"/>
      <c r="DN133" s="65"/>
      <c r="DO133" s="65"/>
      <c r="DP133" s="65"/>
      <c r="DQ133" s="65"/>
      <c r="DR133" s="65"/>
      <c r="DS133" s="65"/>
      <c r="DT133" s="65"/>
      <c r="DU133" s="65"/>
      <c r="DV133" s="65"/>
    </row>
    <row r="134" spans="1:126" hidden="1">
      <c r="A134" s="65"/>
      <c r="B134" s="65"/>
      <c r="C134" s="215"/>
      <c r="D134" s="218" t="e">
        <f>IF(D78&gt;=0.05,D113,"")</f>
        <v>#VALUE!</v>
      </c>
      <c r="E134" s="218" t="e">
        <f t="shared" ref="E134:L134" si="252">IF(E78&gt;=0.05,E113,"")</f>
        <v>#VALUE!</v>
      </c>
      <c r="F134" s="218" t="e">
        <f t="shared" si="252"/>
        <v>#VALUE!</v>
      </c>
      <c r="G134" s="218" t="e">
        <f t="shared" si="252"/>
        <v>#VALUE!</v>
      </c>
      <c r="H134" s="218" t="e">
        <f t="shared" si="252"/>
        <v>#VALUE!</v>
      </c>
      <c r="I134" s="218" t="e">
        <f t="shared" si="252"/>
        <v>#VALUE!</v>
      </c>
      <c r="J134" s="218" t="e">
        <f t="shared" si="252"/>
        <v>#VALUE!</v>
      </c>
      <c r="K134" s="218" t="e">
        <f t="shared" si="252"/>
        <v>#VALUE!</v>
      </c>
      <c r="L134" s="218" t="e">
        <f t="shared" si="252"/>
        <v>#VALUE!</v>
      </c>
      <c r="M134" s="218" t="e">
        <f>IF(M78&gt;=0.05,M113,"")</f>
        <v>#VALUE!</v>
      </c>
      <c r="N134" s="218" t="e">
        <f>MAX(D134:M134)</f>
        <v>#VALUE!</v>
      </c>
      <c r="O134" s="218" t="e">
        <f>MIN(D134:M134)</f>
        <v>#VALUE!</v>
      </c>
      <c r="P134" s="65"/>
      <c r="Q134" s="65"/>
      <c r="R134" s="65"/>
      <c r="S134" s="65"/>
      <c r="T134" s="65"/>
      <c r="U134" s="65"/>
      <c r="V134" s="215"/>
      <c r="W134" s="218" t="e">
        <f>IF(W78&gt;=0.05,W113,"")</f>
        <v>#VALUE!</v>
      </c>
      <c r="X134" s="218" t="e">
        <f t="shared" ref="X134:AE134" si="253">IF(X78&gt;=0.05,X113,"")</f>
        <v>#VALUE!</v>
      </c>
      <c r="Y134" s="218" t="e">
        <f t="shared" si="253"/>
        <v>#VALUE!</v>
      </c>
      <c r="Z134" s="218" t="e">
        <f t="shared" si="253"/>
        <v>#VALUE!</v>
      </c>
      <c r="AA134" s="218" t="e">
        <f t="shared" si="253"/>
        <v>#VALUE!</v>
      </c>
      <c r="AB134" s="218" t="e">
        <f t="shared" si="253"/>
        <v>#VALUE!</v>
      </c>
      <c r="AC134" s="218" t="e">
        <f t="shared" si="253"/>
        <v>#VALUE!</v>
      </c>
      <c r="AD134" s="218" t="e">
        <f t="shared" si="253"/>
        <v>#VALUE!</v>
      </c>
      <c r="AE134" s="218" t="e">
        <f t="shared" si="253"/>
        <v>#VALUE!</v>
      </c>
      <c r="AF134" s="218" t="e">
        <f>IF(AF78&gt;=0.05,AF113,"")</f>
        <v>#VALUE!</v>
      </c>
      <c r="AG134" s="218" t="e">
        <f>MAX(W134:AF134)</f>
        <v>#VALUE!</v>
      </c>
      <c r="AH134" s="218" t="e">
        <f>MIN(W134:AF134)</f>
        <v>#VALUE!</v>
      </c>
      <c r="AI134" s="65"/>
      <c r="AJ134" s="65"/>
      <c r="AK134" s="65"/>
      <c r="AL134" s="65"/>
      <c r="AM134" s="65"/>
      <c r="AN134" s="65"/>
      <c r="AO134" s="215"/>
      <c r="AP134" s="218" t="e">
        <f>IF(AP78&gt;=0.05,AP113,"")</f>
        <v>#VALUE!</v>
      </c>
      <c r="AQ134" s="218" t="e">
        <f t="shared" ref="AQ134:AX134" si="254">IF(AQ78&gt;=0.05,AQ113,"")</f>
        <v>#VALUE!</v>
      </c>
      <c r="AR134" s="218" t="e">
        <f t="shared" si="254"/>
        <v>#VALUE!</v>
      </c>
      <c r="AS134" s="218" t="e">
        <f t="shared" si="254"/>
        <v>#VALUE!</v>
      </c>
      <c r="AT134" s="218" t="e">
        <f t="shared" si="254"/>
        <v>#VALUE!</v>
      </c>
      <c r="AU134" s="218" t="e">
        <f t="shared" si="254"/>
        <v>#VALUE!</v>
      </c>
      <c r="AV134" s="218" t="e">
        <f t="shared" si="254"/>
        <v>#VALUE!</v>
      </c>
      <c r="AW134" s="218" t="e">
        <f t="shared" si="254"/>
        <v>#VALUE!</v>
      </c>
      <c r="AX134" s="218" t="e">
        <f t="shared" si="254"/>
        <v>#VALUE!</v>
      </c>
      <c r="AY134" s="218" t="e">
        <f>IF(AY78&gt;=0.05,AY113,"")</f>
        <v>#VALUE!</v>
      </c>
      <c r="AZ134" s="218" t="e">
        <f>MAX(AP134:AY134)</f>
        <v>#VALUE!</v>
      </c>
      <c r="BA134" s="218" t="e">
        <f>MIN(AP134:AY134)</f>
        <v>#VALUE!</v>
      </c>
      <c r="BB134" s="65"/>
      <c r="BC134" s="65"/>
      <c r="BD134" s="65"/>
      <c r="BE134" s="65"/>
      <c r="BF134" s="65"/>
      <c r="BG134" s="65"/>
      <c r="BH134" s="215"/>
      <c r="BI134" s="218" t="e">
        <f>IF(BI78&gt;=0.05,BI113,"")</f>
        <v>#VALUE!</v>
      </c>
      <c r="BJ134" s="218" t="e">
        <f t="shared" ref="BJ134:BQ134" si="255">IF(BJ78&gt;=0.05,BJ113,"")</f>
        <v>#VALUE!</v>
      </c>
      <c r="BK134" s="218" t="e">
        <f t="shared" si="255"/>
        <v>#VALUE!</v>
      </c>
      <c r="BL134" s="218" t="e">
        <f t="shared" si="255"/>
        <v>#VALUE!</v>
      </c>
      <c r="BM134" s="218" t="e">
        <f t="shared" si="255"/>
        <v>#VALUE!</v>
      </c>
      <c r="BN134" s="218" t="e">
        <f t="shared" si="255"/>
        <v>#VALUE!</v>
      </c>
      <c r="BO134" s="218" t="e">
        <f t="shared" si="255"/>
        <v>#VALUE!</v>
      </c>
      <c r="BP134" s="218" t="e">
        <f t="shared" si="255"/>
        <v>#VALUE!</v>
      </c>
      <c r="BQ134" s="218" t="e">
        <f t="shared" si="255"/>
        <v>#VALUE!</v>
      </c>
      <c r="BR134" s="218" t="e">
        <f>IF(BR78&gt;=0.05,BR113,"")</f>
        <v>#VALUE!</v>
      </c>
      <c r="BS134" s="218" t="e">
        <f>MAX(BI134:BR134)</f>
        <v>#VALUE!</v>
      </c>
      <c r="BT134" s="218" t="e">
        <f>MIN(BI134:BR134)</f>
        <v>#VALUE!</v>
      </c>
      <c r="BU134" s="65"/>
      <c r="BV134" s="65"/>
      <c r="BW134" s="65"/>
      <c r="BX134" s="65"/>
      <c r="BY134" s="65"/>
      <c r="BZ134" s="65"/>
      <c r="CA134" s="215"/>
      <c r="CB134" s="218" t="e">
        <f>IF(CB78&gt;=0.05,CB113,"")</f>
        <v>#VALUE!</v>
      </c>
      <c r="CC134" s="218" t="e">
        <f t="shared" ref="CC134:CJ134" si="256">IF(CC78&gt;=0.05,CC113,"")</f>
        <v>#VALUE!</v>
      </c>
      <c r="CD134" s="218" t="e">
        <f t="shared" si="256"/>
        <v>#VALUE!</v>
      </c>
      <c r="CE134" s="218" t="e">
        <f t="shared" si="256"/>
        <v>#VALUE!</v>
      </c>
      <c r="CF134" s="218" t="e">
        <f t="shared" si="256"/>
        <v>#VALUE!</v>
      </c>
      <c r="CG134" s="218" t="e">
        <f t="shared" si="256"/>
        <v>#VALUE!</v>
      </c>
      <c r="CH134" s="218" t="e">
        <f t="shared" si="256"/>
        <v>#VALUE!</v>
      </c>
      <c r="CI134" s="218" t="e">
        <f t="shared" si="256"/>
        <v>#VALUE!</v>
      </c>
      <c r="CJ134" s="218" t="e">
        <f t="shared" si="256"/>
        <v>#VALUE!</v>
      </c>
      <c r="CK134" s="218" t="e">
        <f>IF(CK78&gt;=0.05,CK113,"")</f>
        <v>#VALUE!</v>
      </c>
      <c r="CL134" s="218" t="e">
        <f>MAX(CB134:CK134)</f>
        <v>#VALUE!</v>
      </c>
      <c r="CM134" s="218" t="e">
        <f>MIN(CB134:CK134)</f>
        <v>#VALUE!</v>
      </c>
      <c r="CN134" s="65"/>
      <c r="CO134" s="65"/>
      <c r="CP134" s="65"/>
      <c r="CQ134" s="65"/>
      <c r="CR134" s="65"/>
      <c r="CS134" s="65"/>
      <c r="CT134" s="215"/>
      <c r="CU134" s="218" t="e">
        <f>IF(CU78&gt;=0.05,CU113,"")</f>
        <v>#VALUE!</v>
      </c>
      <c r="CV134" s="218" t="e">
        <f t="shared" ref="CV134:DC134" si="257">IF(CV78&gt;=0.05,CV113,"")</f>
        <v>#VALUE!</v>
      </c>
      <c r="CW134" s="218" t="e">
        <f t="shared" si="257"/>
        <v>#VALUE!</v>
      </c>
      <c r="CX134" s="218" t="e">
        <f t="shared" si="257"/>
        <v>#VALUE!</v>
      </c>
      <c r="CY134" s="218" t="e">
        <f t="shared" si="257"/>
        <v>#VALUE!</v>
      </c>
      <c r="CZ134" s="218" t="e">
        <f t="shared" si="257"/>
        <v>#VALUE!</v>
      </c>
      <c r="DA134" s="218" t="e">
        <f t="shared" si="257"/>
        <v>#VALUE!</v>
      </c>
      <c r="DB134" s="218" t="e">
        <f t="shared" si="257"/>
        <v>#VALUE!</v>
      </c>
      <c r="DC134" s="218" t="e">
        <f t="shared" si="257"/>
        <v>#VALUE!</v>
      </c>
      <c r="DD134" s="218" t="e">
        <f>IF(DD78&gt;=0.05,DD113,"")</f>
        <v>#VALUE!</v>
      </c>
      <c r="DE134" s="218" t="e">
        <f>MAX(CU134:DD134)</f>
        <v>#VALUE!</v>
      </c>
      <c r="DF134" s="218" t="e">
        <f>MIN(CU134:DD134)</f>
        <v>#VALUE!</v>
      </c>
      <c r="DG134" s="65"/>
      <c r="DH134" s="65"/>
      <c r="DI134" s="65"/>
      <c r="DJ134" s="65"/>
      <c r="DK134" s="65"/>
      <c r="DL134" s="65"/>
      <c r="DM134" s="65"/>
      <c r="DN134" s="65"/>
      <c r="DO134" s="65"/>
      <c r="DP134" s="65"/>
      <c r="DQ134" s="65"/>
      <c r="DR134" s="65"/>
      <c r="DS134" s="65"/>
      <c r="DT134" s="65"/>
      <c r="DU134" s="65"/>
      <c r="DV134" s="65"/>
    </row>
    <row r="135" spans="1:126" hidden="1">
      <c r="A135" s="65"/>
      <c r="B135" s="65"/>
      <c r="C135" s="215"/>
      <c r="D135" s="173"/>
      <c r="E135" s="215"/>
      <c r="F135" s="173"/>
      <c r="G135" s="215"/>
      <c r="H135" s="173"/>
      <c r="I135" s="209"/>
      <c r="J135" s="209"/>
      <c r="K135" s="209"/>
      <c r="L135" s="209"/>
      <c r="M135" s="209"/>
      <c r="N135" s="65"/>
      <c r="O135" s="65"/>
      <c r="P135" s="65"/>
      <c r="Q135" s="65"/>
      <c r="R135" s="65"/>
      <c r="S135" s="65"/>
      <c r="T135" s="65"/>
      <c r="U135" s="65"/>
      <c r="V135" s="215"/>
      <c r="W135" s="173"/>
      <c r="X135" s="215"/>
      <c r="Y135" s="173"/>
      <c r="Z135" s="215"/>
      <c r="AA135" s="173"/>
      <c r="AB135" s="209"/>
      <c r="AC135" s="209"/>
      <c r="AD135" s="209"/>
      <c r="AE135" s="209"/>
      <c r="AF135" s="209"/>
      <c r="AG135" s="65"/>
      <c r="AH135" s="65"/>
      <c r="AI135" s="65"/>
      <c r="AJ135" s="65"/>
      <c r="AK135" s="65"/>
      <c r="AL135" s="65"/>
      <c r="AM135" s="65"/>
      <c r="AN135" s="65"/>
      <c r="AO135" s="215"/>
      <c r="AP135" s="173"/>
      <c r="AQ135" s="215"/>
      <c r="AR135" s="173"/>
      <c r="AS135" s="215"/>
      <c r="AT135" s="173"/>
      <c r="AU135" s="209"/>
      <c r="AV135" s="209"/>
      <c r="AW135" s="209"/>
      <c r="AX135" s="209"/>
      <c r="AY135" s="209"/>
      <c r="AZ135" s="65"/>
      <c r="BA135" s="65"/>
      <c r="BB135" s="65"/>
      <c r="BC135" s="65"/>
      <c r="BD135" s="65"/>
      <c r="BE135" s="65"/>
      <c r="BF135" s="65"/>
      <c r="BG135" s="65"/>
      <c r="BH135" s="215"/>
      <c r="BI135" s="173"/>
      <c r="BJ135" s="215"/>
      <c r="BK135" s="173"/>
      <c r="BL135" s="215"/>
      <c r="BM135" s="173"/>
      <c r="BN135" s="209"/>
      <c r="BO135" s="209"/>
      <c r="BP135" s="209"/>
      <c r="BQ135" s="209"/>
      <c r="BR135" s="209"/>
      <c r="BS135" s="65"/>
      <c r="BT135" s="65"/>
      <c r="BU135" s="65"/>
      <c r="BV135" s="65"/>
      <c r="BW135" s="65"/>
      <c r="BX135" s="65"/>
      <c r="BY135" s="65"/>
      <c r="BZ135" s="65"/>
      <c r="CA135" s="215"/>
      <c r="CB135" s="173"/>
      <c r="CC135" s="215"/>
      <c r="CD135" s="173"/>
      <c r="CE135" s="215"/>
      <c r="CF135" s="173"/>
      <c r="CG135" s="209"/>
      <c r="CH135" s="209"/>
      <c r="CI135" s="209"/>
      <c r="CJ135" s="209"/>
      <c r="CK135" s="209"/>
      <c r="CL135" s="65"/>
      <c r="CM135" s="65"/>
      <c r="CN135" s="65"/>
      <c r="CO135" s="65"/>
      <c r="CP135" s="65"/>
      <c r="CQ135" s="65"/>
      <c r="CR135" s="65"/>
      <c r="CS135" s="65"/>
      <c r="CT135" s="215"/>
      <c r="CU135" s="173"/>
      <c r="CV135" s="215"/>
      <c r="CW135" s="173"/>
      <c r="CX135" s="215"/>
      <c r="CY135" s="173"/>
      <c r="CZ135" s="209"/>
      <c r="DA135" s="209"/>
      <c r="DB135" s="209"/>
      <c r="DC135" s="209"/>
      <c r="DD135" s="209"/>
      <c r="DE135" s="65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65"/>
      <c r="DQ135" s="65"/>
      <c r="DR135" s="65"/>
      <c r="DS135" s="65"/>
      <c r="DT135" s="65"/>
      <c r="DU135" s="65"/>
      <c r="DV135" s="65"/>
    </row>
    <row r="136" spans="1:126" hidden="1">
      <c r="A136" s="65"/>
      <c r="B136" s="65"/>
      <c r="C136" s="215"/>
      <c r="D136" s="173"/>
      <c r="E136" s="215"/>
      <c r="F136" s="173"/>
      <c r="G136" s="215"/>
      <c r="H136" s="173"/>
      <c r="I136" s="209"/>
      <c r="J136" s="209"/>
      <c r="K136" s="209"/>
      <c r="L136" s="209"/>
      <c r="M136" s="209"/>
      <c r="N136" s="65"/>
      <c r="O136" s="65"/>
      <c r="P136" s="65"/>
      <c r="Q136" s="65"/>
      <c r="R136" s="65"/>
      <c r="S136" s="65"/>
      <c r="T136" s="65"/>
      <c r="U136" s="65"/>
      <c r="V136" s="215"/>
      <c r="W136" s="173"/>
      <c r="X136" s="215"/>
      <c r="Y136" s="173"/>
      <c r="Z136" s="215"/>
      <c r="AA136" s="173"/>
      <c r="AB136" s="209"/>
      <c r="AC136" s="209"/>
      <c r="AD136" s="209"/>
      <c r="AE136" s="209"/>
      <c r="AF136" s="209"/>
      <c r="AG136" s="65"/>
      <c r="AH136" s="65"/>
      <c r="AI136" s="65"/>
      <c r="AJ136" s="65"/>
      <c r="AK136" s="65"/>
      <c r="AL136" s="65"/>
      <c r="AM136" s="65"/>
      <c r="AN136" s="65"/>
      <c r="AO136" s="215"/>
      <c r="AP136" s="173"/>
      <c r="AQ136" s="215"/>
      <c r="AR136" s="173"/>
      <c r="AS136" s="215"/>
      <c r="AT136" s="173"/>
      <c r="AU136" s="209"/>
      <c r="AV136" s="209"/>
      <c r="AW136" s="209"/>
      <c r="AX136" s="209"/>
      <c r="AY136" s="209"/>
      <c r="AZ136" s="65"/>
      <c r="BA136" s="65"/>
      <c r="BB136" s="65"/>
      <c r="BC136" s="65"/>
      <c r="BD136" s="65"/>
      <c r="BE136" s="65"/>
      <c r="BF136" s="65"/>
      <c r="BG136" s="65"/>
      <c r="BH136" s="215"/>
      <c r="BI136" s="173"/>
      <c r="BJ136" s="215"/>
      <c r="BK136" s="173"/>
      <c r="BL136" s="215"/>
      <c r="BM136" s="173"/>
      <c r="BN136" s="209"/>
      <c r="BO136" s="209"/>
      <c r="BP136" s="209"/>
      <c r="BQ136" s="209"/>
      <c r="BR136" s="209"/>
      <c r="BS136" s="65"/>
      <c r="BT136" s="65"/>
      <c r="BU136" s="65"/>
      <c r="BV136" s="65"/>
      <c r="BW136" s="65"/>
      <c r="BX136" s="65"/>
      <c r="BY136" s="65"/>
      <c r="BZ136" s="65"/>
      <c r="CA136" s="215"/>
      <c r="CB136" s="173"/>
      <c r="CC136" s="215"/>
      <c r="CD136" s="173"/>
      <c r="CE136" s="215"/>
      <c r="CF136" s="173"/>
      <c r="CG136" s="209"/>
      <c r="CH136" s="209"/>
      <c r="CI136" s="209"/>
      <c r="CJ136" s="209"/>
      <c r="CK136" s="209"/>
      <c r="CL136" s="65"/>
      <c r="CM136" s="65"/>
      <c r="CN136" s="65"/>
      <c r="CO136" s="65"/>
      <c r="CP136" s="65"/>
      <c r="CQ136" s="65"/>
      <c r="CR136" s="65"/>
      <c r="CS136" s="65"/>
      <c r="CT136" s="215"/>
      <c r="CU136" s="173"/>
      <c r="CV136" s="215"/>
      <c r="CW136" s="173"/>
      <c r="CX136" s="215"/>
      <c r="CY136" s="173"/>
      <c r="CZ136" s="209"/>
      <c r="DA136" s="209"/>
      <c r="DB136" s="209"/>
      <c r="DC136" s="209"/>
      <c r="DD136" s="209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65"/>
    </row>
    <row r="137" spans="1:126" hidden="1">
      <c r="A137" s="65"/>
      <c r="B137" s="65"/>
      <c r="C137" s="215"/>
      <c r="D137" s="173"/>
      <c r="E137" s="215"/>
      <c r="F137" s="173"/>
      <c r="G137" s="215"/>
      <c r="H137" s="173"/>
      <c r="I137" s="209"/>
      <c r="J137" s="209"/>
      <c r="K137" s="209"/>
      <c r="L137" s="209"/>
      <c r="M137" s="209"/>
      <c r="N137" s="65"/>
      <c r="O137" s="65"/>
      <c r="P137" s="65"/>
      <c r="Q137" s="65"/>
      <c r="R137" s="65"/>
      <c r="S137" s="65"/>
      <c r="T137" s="65"/>
      <c r="U137" s="65"/>
      <c r="V137" s="215"/>
      <c r="W137" s="173"/>
      <c r="X137" s="215"/>
      <c r="Y137" s="173"/>
      <c r="Z137" s="215"/>
      <c r="AA137" s="173"/>
      <c r="AB137" s="209"/>
      <c r="AC137" s="209"/>
      <c r="AD137" s="209"/>
      <c r="AE137" s="209"/>
      <c r="AF137" s="209"/>
      <c r="AG137" s="65"/>
      <c r="AH137" s="65"/>
      <c r="AI137" s="65"/>
      <c r="AJ137" s="65"/>
      <c r="AK137" s="65"/>
      <c r="AL137" s="65"/>
      <c r="AM137" s="65"/>
      <c r="AN137" s="65"/>
      <c r="AO137" s="215"/>
      <c r="AP137" s="173"/>
      <c r="AQ137" s="215"/>
      <c r="AR137" s="173"/>
      <c r="AS137" s="215"/>
      <c r="AT137" s="173"/>
      <c r="AU137" s="209"/>
      <c r="AV137" s="209"/>
      <c r="AW137" s="209"/>
      <c r="AX137" s="209"/>
      <c r="AY137" s="209"/>
      <c r="AZ137" s="65"/>
      <c r="BA137" s="65"/>
      <c r="BB137" s="65"/>
      <c r="BC137" s="65"/>
      <c r="BD137" s="65"/>
      <c r="BE137" s="65"/>
      <c r="BF137" s="65"/>
      <c r="BG137" s="65"/>
      <c r="BH137" s="215"/>
      <c r="BI137" s="173"/>
      <c r="BJ137" s="215"/>
      <c r="BK137" s="173"/>
      <c r="BL137" s="215"/>
      <c r="BM137" s="173"/>
      <c r="BN137" s="209"/>
      <c r="BO137" s="209"/>
      <c r="BP137" s="209"/>
      <c r="BQ137" s="209"/>
      <c r="BR137" s="209"/>
      <c r="BS137" s="65"/>
      <c r="BT137" s="65"/>
      <c r="BU137" s="65"/>
      <c r="BV137" s="65"/>
      <c r="BW137" s="65"/>
      <c r="BX137" s="65"/>
      <c r="BY137" s="65"/>
      <c r="BZ137" s="65"/>
      <c r="CA137" s="215"/>
      <c r="CB137" s="173"/>
      <c r="CC137" s="215"/>
      <c r="CD137" s="173"/>
      <c r="CE137" s="215"/>
      <c r="CF137" s="173"/>
      <c r="CG137" s="209"/>
      <c r="CH137" s="209"/>
      <c r="CI137" s="209"/>
      <c r="CJ137" s="209"/>
      <c r="CK137" s="209"/>
      <c r="CL137" s="65"/>
      <c r="CM137" s="65"/>
      <c r="CN137" s="65"/>
      <c r="CO137" s="65"/>
      <c r="CP137" s="65"/>
      <c r="CQ137" s="65"/>
      <c r="CR137" s="65"/>
      <c r="CS137" s="65"/>
      <c r="CT137" s="215"/>
      <c r="CU137" s="173"/>
      <c r="CV137" s="215"/>
      <c r="CW137" s="173"/>
      <c r="CX137" s="215"/>
      <c r="CY137" s="173"/>
      <c r="CZ137" s="209"/>
      <c r="DA137" s="209"/>
      <c r="DB137" s="209"/>
      <c r="DC137" s="209"/>
      <c r="DD137" s="209"/>
      <c r="DE137" s="65"/>
      <c r="DF137" s="65"/>
      <c r="DG137" s="65"/>
      <c r="DH137" s="65"/>
      <c r="DI137" s="65"/>
      <c r="DJ137" s="65"/>
      <c r="DK137" s="65"/>
      <c r="DL137" s="65"/>
      <c r="DM137" s="65"/>
      <c r="DN137" s="65"/>
      <c r="DO137" s="65"/>
      <c r="DP137" s="65"/>
      <c r="DQ137" s="65"/>
      <c r="DR137" s="65"/>
      <c r="DS137" s="65"/>
      <c r="DT137" s="65"/>
      <c r="DU137" s="65"/>
      <c r="DV137" s="65"/>
    </row>
    <row r="138" spans="1:126" ht="42" hidden="1">
      <c r="A138" s="65"/>
      <c r="B138" s="65"/>
      <c r="C138" s="215"/>
      <c r="D138" s="222"/>
      <c r="E138" s="223"/>
      <c r="F138" s="222"/>
      <c r="G138" s="223"/>
      <c r="H138" s="222"/>
      <c r="I138" s="224"/>
      <c r="J138" s="224"/>
      <c r="K138" s="224"/>
      <c r="L138" s="224"/>
      <c r="M138" s="224"/>
      <c r="N138" s="225" t="s">
        <v>98</v>
      </c>
      <c r="O138" s="225" t="s">
        <v>99</v>
      </c>
      <c r="P138" s="65"/>
      <c r="Q138" s="65"/>
      <c r="R138" s="65"/>
      <c r="S138" s="65"/>
      <c r="T138" s="65"/>
      <c r="U138" s="65"/>
      <c r="V138" s="215"/>
      <c r="W138" s="222"/>
      <c r="X138" s="223"/>
      <c r="Y138" s="222"/>
      <c r="Z138" s="223"/>
      <c r="AA138" s="222"/>
      <c r="AB138" s="224"/>
      <c r="AC138" s="224"/>
      <c r="AD138" s="224"/>
      <c r="AE138" s="224"/>
      <c r="AF138" s="224"/>
      <c r="AG138" s="225" t="s">
        <v>98</v>
      </c>
      <c r="AH138" s="225" t="s">
        <v>99</v>
      </c>
      <c r="AI138" s="65"/>
      <c r="AJ138" s="65"/>
      <c r="AK138" s="65"/>
      <c r="AL138" s="65"/>
      <c r="AM138" s="65"/>
      <c r="AN138" s="65"/>
      <c r="AO138" s="215"/>
      <c r="AP138" s="222"/>
      <c r="AQ138" s="223"/>
      <c r="AR138" s="222"/>
      <c r="AS138" s="223"/>
      <c r="AT138" s="222"/>
      <c r="AU138" s="224"/>
      <c r="AV138" s="224"/>
      <c r="AW138" s="224"/>
      <c r="AX138" s="224"/>
      <c r="AY138" s="224"/>
      <c r="AZ138" s="225" t="s">
        <v>98</v>
      </c>
      <c r="BA138" s="225" t="s">
        <v>99</v>
      </c>
      <c r="BB138" s="65"/>
      <c r="BC138" s="65"/>
      <c r="BD138" s="65"/>
      <c r="BE138" s="65"/>
      <c r="BF138" s="65"/>
      <c r="BG138" s="65"/>
      <c r="BH138" s="215"/>
      <c r="BI138" s="222"/>
      <c r="BJ138" s="223"/>
      <c r="BK138" s="222"/>
      <c r="BL138" s="223"/>
      <c r="BM138" s="222"/>
      <c r="BN138" s="224"/>
      <c r="BO138" s="224"/>
      <c r="BP138" s="224"/>
      <c r="BQ138" s="224"/>
      <c r="BR138" s="224"/>
      <c r="BS138" s="225" t="s">
        <v>98</v>
      </c>
      <c r="BT138" s="225" t="s">
        <v>99</v>
      </c>
      <c r="BU138" s="65"/>
      <c r="BV138" s="65"/>
      <c r="BW138" s="65"/>
      <c r="BX138" s="65"/>
      <c r="BY138" s="65"/>
      <c r="BZ138" s="65"/>
      <c r="CA138" s="215"/>
      <c r="CB138" s="222"/>
      <c r="CC138" s="223"/>
      <c r="CD138" s="222"/>
      <c r="CE138" s="223"/>
      <c r="CF138" s="222"/>
      <c r="CG138" s="224"/>
      <c r="CH138" s="224"/>
      <c r="CI138" s="224"/>
      <c r="CJ138" s="224"/>
      <c r="CK138" s="224"/>
      <c r="CL138" s="225" t="s">
        <v>98</v>
      </c>
      <c r="CM138" s="225" t="s">
        <v>99</v>
      </c>
      <c r="CN138" s="65"/>
      <c r="CO138" s="65"/>
      <c r="CP138" s="65"/>
      <c r="CQ138" s="65"/>
      <c r="CR138" s="65"/>
      <c r="CS138" s="65"/>
      <c r="CT138" s="215"/>
      <c r="CU138" s="222"/>
      <c r="CV138" s="223"/>
      <c r="CW138" s="222"/>
      <c r="CX138" s="223"/>
      <c r="CY138" s="222"/>
      <c r="CZ138" s="224"/>
      <c r="DA138" s="224"/>
      <c r="DB138" s="224"/>
      <c r="DC138" s="224"/>
      <c r="DD138" s="224"/>
      <c r="DE138" s="225" t="s">
        <v>98</v>
      </c>
      <c r="DF138" s="225" t="s">
        <v>99</v>
      </c>
      <c r="DG138" s="65"/>
      <c r="DH138" s="65"/>
      <c r="DI138" s="65"/>
      <c r="DJ138" s="65"/>
      <c r="DK138" s="65"/>
      <c r="DL138" s="65"/>
      <c r="DM138" s="65"/>
      <c r="DN138" s="65"/>
      <c r="DO138" s="65"/>
      <c r="DP138" s="65"/>
      <c r="DQ138" s="65"/>
      <c r="DR138" s="65"/>
      <c r="DS138" s="65"/>
      <c r="DT138" s="65"/>
      <c r="DU138" s="65"/>
      <c r="DV138" s="65"/>
    </row>
    <row r="139" spans="1:126" hidden="1">
      <c r="A139" s="65"/>
      <c r="B139" s="65"/>
      <c r="C139" s="215"/>
      <c r="D139" s="224" t="e">
        <f>IF(D74&gt;=0.05,D118,"")</f>
        <v>#VALUE!</v>
      </c>
      <c r="E139" s="224" t="e">
        <f t="shared" ref="E139:M139" si="258">IF(E74&gt;=0.05,E118,"")</f>
        <v>#VALUE!</v>
      </c>
      <c r="F139" s="224" t="e">
        <f t="shared" si="258"/>
        <v>#VALUE!</v>
      </c>
      <c r="G139" s="224" t="e">
        <f t="shared" si="258"/>
        <v>#VALUE!</v>
      </c>
      <c r="H139" s="224" t="e">
        <f t="shared" si="258"/>
        <v>#VALUE!</v>
      </c>
      <c r="I139" s="224" t="e">
        <f t="shared" si="258"/>
        <v>#VALUE!</v>
      </c>
      <c r="J139" s="224" t="e">
        <f t="shared" si="258"/>
        <v>#VALUE!</v>
      </c>
      <c r="K139" s="224" t="e">
        <f t="shared" si="258"/>
        <v>#VALUE!</v>
      </c>
      <c r="L139" s="224" t="e">
        <f t="shared" si="258"/>
        <v>#VALUE!</v>
      </c>
      <c r="M139" s="224" t="e">
        <f t="shared" si="258"/>
        <v>#VALUE!</v>
      </c>
      <c r="N139" s="224" t="e">
        <f>MAX(D139:M139)</f>
        <v>#VALUE!</v>
      </c>
      <c r="O139" s="224" t="e">
        <f>MIN(D139:M139)</f>
        <v>#VALUE!</v>
      </c>
      <c r="P139" s="65"/>
      <c r="Q139" s="65"/>
      <c r="R139" s="65"/>
      <c r="S139" s="65"/>
      <c r="T139" s="65"/>
      <c r="U139" s="65"/>
      <c r="V139" s="215"/>
      <c r="W139" s="224" t="e">
        <f>IF(W74&gt;=0.05,W118,"")</f>
        <v>#VALUE!</v>
      </c>
      <c r="X139" s="224" t="e">
        <f t="shared" ref="X139:AF139" si="259">IF(X74&gt;=0.05,X118,"")</f>
        <v>#VALUE!</v>
      </c>
      <c r="Y139" s="224" t="e">
        <f t="shared" si="259"/>
        <v>#VALUE!</v>
      </c>
      <c r="Z139" s="224" t="e">
        <f t="shared" si="259"/>
        <v>#VALUE!</v>
      </c>
      <c r="AA139" s="224" t="e">
        <f t="shared" si="259"/>
        <v>#VALUE!</v>
      </c>
      <c r="AB139" s="224" t="e">
        <f t="shared" si="259"/>
        <v>#VALUE!</v>
      </c>
      <c r="AC139" s="224" t="e">
        <f t="shared" si="259"/>
        <v>#VALUE!</v>
      </c>
      <c r="AD139" s="224" t="e">
        <f t="shared" si="259"/>
        <v>#VALUE!</v>
      </c>
      <c r="AE139" s="224" t="e">
        <f t="shared" si="259"/>
        <v>#VALUE!</v>
      </c>
      <c r="AF139" s="224" t="e">
        <f t="shared" si="259"/>
        <v>#VALUE!</v>
      </c>
      <c r="AG139" s="224" t="e">
        <f>MAX(W139:AF139)</f>
        <v>#VALUE!</v>
      </c>
      <c r="AH139" s="224" t="e">
        <f>MIN(W139:AF139)</f>
        <v>#VALUE!</v>
      </c>
      <c r="AI139" s="65"/>
      <c r="AJ139" s="65"/>
      <c r="AK139" s="65"/>
      <c r="AL139" s="65"/>
      <c r="AM139" s="65"/>
      <c r="AN139" s="65"/>
      <c r="AO139" s="215"/>
      <c r="AP139" s="224" t="e">
        <f>IF(AP74&gt;=0.05,AP118,"")</f>
        <v>#VALUE!</v>
      </c>
      <c r="AQ139" s="224" t="e">
        <f t="shared" ref="AQ139:AY139" si="260">IF(AQ74&gt;=0.05,AQ118,"")</f>
        <v>#VALUE!</v>
      </c>
      <c r="AR139" s="224" t="e">
        <f t="shared" si="260"/>
        <v>#VALUE!</v>
      </c>
      <c r="AS139" s="224" t="e">
        <f t="shared" si="260"/>
        <v>#VALUE!</v>
      </c>
      <c r="AT139" s="224" t="e">
        <f t="shared" si="260"/>
        <v>#VALUE!</v>
      </c>
      <c r="AU139" s="224" t="e">
        <f t="shared" si="260"/>
        <v>#VALUE!</v>
      </c>
      <c r="AV139" s="224" t="e">
        <f t="shared" si="260"/>
        <v>#VALUE!</v>
      </c>
      <c r="AW139" s="224" t="e">
        <f t="shared" si="260"/>
        <v>#VALUE!</v>
      </c>
      <c r="AX139" s="224" t="e">
        <f t="shared" si="260"/>
        <v>#VALUE!</v>
      </c>
      <c r="AY139" s="224" t="e">
        <f t="shared" si="260"/>
        <v>#VALUE!</v>
      </c>
      <c r="AZ139" s="224" t="e">
        <f>MAX(AP139:AY139)</f>
        <v>#VALUE!</v>
      </c>
      <c r="BA139" s="224" t="e">
        <f>MIN(AP139:AY139)</f>
        <v>#VALUE!</v>
      </c>
      <c r="BB139" s="65"/>
      <c r="BC139" s="65"/>
      <c r="BD139" s="65"/>
      <c r="BE139" s="65"/>
      <c r="BF139" s="65"/>
      <c r="BG139" s="65"/>
      <c r="BH139" s="215"/>
      <c r="BI139" s="224" t="e">
        <f>IF(BI74&gt;=0.05,BI118,"")</f>
        <v>#VALUE!</v>
      </c>
      <c r="BJ139" s="224" t="e">
        <f t="shared" ref="BJ139:BR139" si="261">IF(BJ74&gt;=0.05,BJ118,"")</f>
        <v>#VALUE!</v>
      </c>
      <c r="BK139" s="224" t="e">
        <f t="shared" si="261"/>
        <v>#VALUE!</v>
      </c>
      <c r="BL139" s="224" t="e">
        <f t="shared" si="261"/>
        <v>#VALUE!</v>
      </c>
      <c r="BM139" s="224" t="e">
        <f t="shared" si="261"/>
        <v>#VALUE!</v>
      </c>
      <c r="BN139" s="224" t="e">
        <f t="shared" si="261"/>
        <v>#VALUE!</v>
      </c>
      <c r="BO139" s="224" t="e">
        <f t="shared" si="261"/>
        <v>#VALUE!</v>
      </c>
      <c r="BP139" s="224" t="e">
        <f t="shared" si="261"/>
        <v>#VALUE!</v>
      </c>
      <c r="BQ139" s="224" t="e">
        <f t="shared" si="261"/>
        <v>#VALUE!</v>
      </c>
      <c r="BR139" s="224" t="e">
        <f t="shared" si="261"/>
        <v>#VALUE!</v>
      </c>
      <c r="BS139" s="224" t="e">
        <f>MAX(BI139:BR139)</f>
        <v>#VALUE!</v>
      </c>
      <c r="BT139" s="224" t="e">
        <f>MIN(BI139:BR139)</f>
        <v>#VALUE!</v>
      </c>
      <c r="BU139" s="65"/>
      <c r="BV139" s="65"/>
      <c r="BW139" s="65"/>
      <c r="BX139" s="65"/>
      <c r="BY139" s="65"/>
      <c r="BZ139" s="65"/>
      <c r="CA139" s="215"/>
      <c r="CB139" s="224" t="e">
        <f>IF(CB74&gt;=0.05,CB118,"")</f>
        <v>#VALUE!</v>
      </c>
      <c r="CC139" s="224" t="e">
        <f t="shared" ref="CC139:CK139" si="262">IF(CC74&gt;=0.05,CC118,"")</f>
        <v>#VALUE!</v>
      </c>
      <c r="CD139" s="224" t="e">
        <f t="shared" si="262"/>
        <v>#VALUE!</v>
      </c>
      <c r="CE139" s="224" t="e">
        <f t="shared" si="262"/>
        <v>#VALUE!</v>
      </c>
      <c r="CF139" s="224" t="e">
        <f t="shared" si="262"/>
        <v>#VALUE!</v>
      </c>
      <c r="CG139" s="224" t="e">
        <f t="shared" si="262"/>
        <v>#VALUE!</v>
      </c>
      <c r="CH139" s="224" t="e">
        <f t="shared" si="262"/>
        <v>#VALUE!</v>
      </c>
      <c r="CI139" s="224" t="e">
        <f t="shared" si="262"/>
        <v>#VALUE!</v>
      </c>
      <c r="CJ139" s="224" t="e">
        <f t="shared" si="262"/>
        <v>#VALUE!</v>
      </c>
      <c r="CK139" s="224" t="e">
        <f t="shared" si="262"/>
        <v>#VALUE!</v>
      </c>
      <c r="CL139" s="224" t="e">
        <f>MAX(CB139:CK139)</f>
        <v>#VALUE!</v>
      </c>
      <c r="CM139" s="224" t="e">
        <f>MIN(CB139:CK139)</f>
        <v>#VALUE!</v>
      </c>
      <c r="CN139" s="65"/>
      <c r="CO139" s="65"/>
      <c r="CP139" s="65"/>
      <c r="CQ139" s="65"/>
      <c r="CR139" s="65"/>
      <c r="CS139" s="65"/>
      <c r="CT139" s="215"/>
      <c r="CU139" s="224" t="e">
        <f>IF(CU74&gt;=0.05,CU118,"")</f>
        <v>#VALUE!</v>
      </c>
      <c r="CV139" s="224" t="e">
        <f t="shared" ref="CV139:DD139" si="263">IF(CV74&gt;=0.05,CV118,"")</f>
        <v>#VALUE!</v>
      </c>
      <c r="CW139" s="224" t="e">
        <f t="shared" si="263"/>
        <v>#VALUE!</v>
      </c>
      <c r="CX139" s="224" t="e">
        <f t="shared" si="263"/>
        <v>#VALUE!</v>
      </c>
      <c r="CY139" s="224" t="e">
        <f t="shared" si="263"/>
        <v>#VALUE!</v>
      </c>
      <c r="CZ139" s="224" t="e">
        <f t="shared" si="263"/>
        <v>#VALUE!</v>
      </c>
      <c r="DA139" s="224" t="e">
        <f t="shared" si="263"/>
        <v>#VALUE!</v>
      </c>
      <c r="DB139" s="224" t="e">
        <f t="shared" si="263"/>
        <v>#VALUE!</v>
      </c>
      <c r="DC139" s="224" t="e">
        <f t="shared" si="263"/>
        <v>#VALUE!</v>
      </c>
      <c r="DD139" s="224" t="e">
        <f t="shared" si="263"/>
        <v>#VALUE!</v>
      </c>
      <c r="DE139" s="224" t="e">
        <f>MAX(CU139:DD139)</f>
        <v>#VALUE!</v>
      </c>
      <c r="DF139" s="224" t="e">
        <f>MIN(CU139:DD139)</f>
        <v>#VALUE!</v>
      </c>
      <c r="DG139" s="65"/>
      <c r="DH139" s="65"/>
      <c r="DI139" s="65"/>
      <c r="DJ139" s="65"/>
      <c r="DK139" s="65"/>
      <c r="DL139" s="65"/>
      <c r="DM139" s="65"/>
      <c r="DN139" s="65"/>
      <c r="DO139" s="65"/>
      <c r="DP139" s="65"/>
      <c r="DQ139" s="65"/>
      <c r="DR139" s="65"/>
      <c r="DS139" s="65"/>
      <c r="DT139" s="65"/>
      <c r="DU139" s="65"/>
      <c r="DV139" s="65"/>
    </row>
    <row r="140" spans="1:126" hidden="1">
      <c r="A140" s="65"/>
      <c r="B140" s="65"/>
      <c r="C140" s="215"/>
      <c r="D140" s="222"/>
      <c r="E140" s="222"/>
      <c r="F140" s="222"/>
      <c r="G140" s="222"/>
      <c r="H140" s="222"/>
      <c r="I140" s="222"/>
      <c r="J140" s="222"/>
      <c r="K140" s="222"/>
      <c r="L140" s="222"/>
      <c r="M140" s="222"/>
      <c r="N140" s="226"/>
      <c r="O140" s="226"/>
      <c r="P140" s="65"/>
      <c r="Q140" s="65"/>
      <c r="R140" s="65"/>
      <c r="S140" s="65"/>
      <c r="T140" s="65"/>
      <c r="U140" s="65"/>
      <c r="V140" s="215"/>
      <c r="W140" s="222"/>
      <c r="X140" s="222"/>
      <c r="Y140" s="222"/>
      <c r="Z140" s="222"/>
      <c r="AA140" s="222"/>
      <c r="AB140" s="222"/>
      <c r="AC140" s="222"/>
      <c r="AD140" s="222"/>
      <c r="AE140" s="222"/>
      <c r="AF140" s="222"/>
      <c r="AG140" s="226"/>
      <c r="AH140" s="226"/>
      <c r="AI140" s="65"/>
      <c r="AJ140" s="65"/>
      <c r="AK140" s="65"/>
      <c r="AL140" s="65"/>
      <c r="AM140" s="65"/>
      <c r="AN140" s="65"/>
      <c r="AO140" s="215"/>
      <c r="AP140" s="222"/>
      <c r="AQ140" s="222"/>
      <c r="AR140" s="222"/>
      <c r="AS140" s="222"/>
      <c r="AT140" s="222"/>
      <c r="AU140" s="222"/>
      <c r="AV140" s="222"/>
      <c r="AW140" s="222"/>
      <c r="AX140" s="222"/>
      <c r="AY140" s="222"/>
      <c r="AZ140" s="226"/>
      <c r="BA140" s="226"/>
      <c r="BB140" s="65"/>
      <c r="BC140" s="65"/>
      <c r="BD140" s="65"/>
      <c r="BE140" s="65"/>
      <c r="BF140" s="65"/>
      <c r="BG140" s="65"/>
      <c r="BH140" s="215"/>
      <c r="BI140" s="222"/>
      <c r="BJ140" s="222"/>
      <c r="BK140" s="222"/>
      <c r="BL140" s="222"/>
      <c r="BM140" s="222"/>
      <c r="BN140" s="222"/>
      <c r="BO140" s="222"/>
      <c r="BP140" s="222"/>
      <c r="BQ140" s="222"/>
      <c r="BR140" s="222"/>
      <c r="BS140" s="226"/>
      <c r="BT140" s="226"/>
      <c r="BU140" s="65"/>
      <c r="BV140" s="65"/>
      <c r="BW140" s="65"/>
      <c r="BX140" s="65"/>
      <c r="BY140" s="65"/>
      <c r="BZ140" s="65"/>
      <c r="CA140" s="215"/>
      <c r="CB140" s="222"/>
      <c r="CC140" s="222"/>
      <c r="CD140" s="222"/>
      <c r="CE140" s="222"/>
      <c r="CF140" s="222"/>
      <c r="CG140" s="222"/>
      <c r="CH140" s="222"/>
      <c r="CI140" s="222"/>
      <c r="CJ140" s="222"/>
      <c r="CK140" s="222"/>
      <c r="CL140" s="226"/>
      <c r="CM140" s="226"/>
      <c r="CN140" s="65"/>
      <c r="CO140" s="65"/>
      <c r="CP140" s="65"/>
      <c r="CQ140" s="65"/>
      <c r="CR140" s="65"/>
      <c r="CS140" s="65"/>
      <c r="CT140" s="215"/>
      <c r="CU140" s="222"/>
      <c r="CV140" s="222"/>
      <c r="CW140" s="222"/>
      <c r="CX140" s="222"/>
      <c r="CY140" s="222"/>
      <c r="CZ140" s="222"/>
      <c r="DA140" s="222"/>
      <c r="DB140" s="222"/>
      <c r="DC140" s="222"/>
      <c r="DD140" s="222"/>
      <c r="DE140" s="226"/>
      <c r="DF140" s="226"/>
      <c r="DG140" s="65"/>
      <c r="DH140" s="65"/>
      <c r="DI140" s="65"/>
      <c r="DJ140" s="65"/>
      <c r="DK140" s="65"/>
      <c r="DL140" s="65"/>
      <c r="DM140" s="65"/>
      <c r="DN140" s="65"/>
      <c r="DO140" s="65"/>
      <c r="DP140" s="65"/>
      <c r="DQ140" s="65"/>
      <c r="DR140" s="65"/>
      <c r="DS140" s="65"/>
      <c r="DT140" s="65"/>
      <c r="DU140" s="65"/>
      <c r="DV140" s="65"/>
    </row>
    <row r="141" spans="1:126" hidden="1">
      <c r="A141" s="65"/>
      <c r="B141" s="65"/>
      <c r="C141" s="215"/>
      <c r="D141" s="222"/>
      <c r="E141" s="222"/>
      <c r="F141" s="222"/>
      <c r="G141" s="222"/>
      <c r="H141" s="222"/>
      <c r="I141" s="222"/>
      <c r="J141" s="222"/>
      <c r="K141" s="222"/>
      <c r="L141" s="222"/>
      <c r="M141" s="222"/>
      <c r="N141" s="226"/>
      <c r="O141" s="226"/>
      <c r="P141" s="65"/>
      <c r="Q141" s="65"/>
      <c r="R141" s="65"/>
      <c r="S141" s="65"/>
      <c r="T141" s="65"/>
      <c r="U141" s="65"/>
      <c r="V141" s="215"/>
      <c r="W141" s="222"/>
      <c r="X141" s="222"/>
      <c r="Y141" s="222"/>
      <c r="Z141" s="222"/>
      <c r="AA141" s="222"/>
      <c r="AB141" s="222"/>
      <c r="AC141" s="222"/>
      <c r="AD141" s="222"/>
      <c r="AE141" s="222"/>
      <c r="AF141" s="222"/>
      <c r="AG141" s="226"/>
      <c r="AH141" s="226"/>
      <c r="AI141" s="65"/>
      <c r="AJ141" s="65"/>
      <c r="AK141" s="65"/>
      <c r="AL141" s="65"/>
      <c r="AM141" s="65"/>
      <c r="AN141" s="65"/>
      <c r="AO141" s="215"/>
      <c r="AP141" s="222"/>
      <c r="AQ141" s="222"/>
      <c r="AR141" s="222"/>
      <c r="AS141" s="222"/>
      <c r="AT141" s="222"/>
      <c r="AU141" s="222"/>
      <c r="AV141" s="222"/>
      <c r="AW141" s="222"/>
      <c r="AX141" s="222"/>
      <c r="AY141" s="222"/>
      <c r="AZ141" s="226"/>
      <c r="BA141" s="226"/>
      <c r="BB141" s="65"/>
      <c r="BC141" s="65"/>
      <c r="BD141" s="65"/>
      <c r="BE141" s="65"/>
      <c r="BF141" s="65"/>
      <c r="BG141" s="65"/>
      <c r="BH141" s="215"/>
      <c r="BI141" s="222"/>
      <c r="BJ141" s="222"/>
      <c r="BK141" s="222"/>
      <c r="BL141" s="222"/>
      <c r="BM141" s="222"/>
      <c r="BN141" s="222"/>
      <c r="BO141" s="222"/>
      <c r="BP141" s="222"/>
      <c r="BQ141" s="222"/>
      <c r="BR141" s="222"/>
      <c r="BS141" s="226"/>
      <c r="BT141" s="226"/>
      <c r="BU141" s="65"/>
      <c r="BV141" s="65"/>
      <c r="BW141" s="65"/>
      <c r="BX141" s="65"/>
      <c r="BY141" s="65"/>
      <c r="BZ141" s="65"/>
      <c r="CA141" s="215"/>
      <c r="CB141" s="222"/>
      <c r="CC141" s="222"/>
      <c r="CD141" s="222"/>
      <c r="CE141" s="222"/>
      <c r="CF141" s="222"/>
      <c r="CG141" s="222"/>
      <c r="CH141" s="222"/>
      <c r="CI141" s="222"/>
      <c r="CJ141" s="222"/>
      <c r="CK141" s="222"/>
      <c r="CL141" s="226"/>
      <c r="CM141" s="226"/>
      <c r="CN141" s="65"/>
      <c r="CO141" s="65"/>
      <c r="CP141" s="65"/>
      <c r="CQ141" s="65"/>
      <c r="CR141" s="65"/>
      <c r="CS141" s="65"/>
      <c r="CT141" s="215"/>
      <c r="CU141" s="222"/>
      <c r="CV141" s="222"/>
      <c r="CW141" s="222"/>
      <c r="CX141" s="222"/>
      <c r="CY141" s="222"/>
      <c r="CZ141" s="222"/>
      <c r="DA141" s="222"/>
      <c r="DB141" s="222"/>
      <c r="DC141" s="222"/>
      <c r="DD141" s="222"/>
      <c r="DE141" s="226"/>
      <c r="DF141" s="226"/>
      <c r="DG141" s="65"/>
      <c r="DH141" s="65"/>
      <c r="DI141" s="65"/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  <c r="DV141" s="65"/>
    </row>
    <row r="142" spans="1:126" ht="42" hidden="1">
      <c r="A142" s="65"/>
      <c r="B142" s="65"/>
      <c r="C142" s="215"/>
      <c r="D142" s="222"/>
      <c r="E142" s="222"/>
      <c r="F142" s="222"/>
      <c r="G142" s="222"/>
      <c r="H142" s="222"/>
      <c r="I142" s="222"/>
      <c r="J142" s="222"/>
      <c r="K142" s="222"/>
      <c r="L142" s="222"/>
      <c r="M142" s="222"/>
      <c r="N142" s="225" t="s">
        <v>100</v>
      </c>
      <c r="O142" s="225" t="s">
        <v>101</v>
      </c>
      <c r="P142" s="65"/>
      <c r="Q142" s="65"/>
      <c r="R142" s="65"/>
      <c r="S142" s="65"/>
      <c r="T142" s="65"/>
      <c r="U142" s="65"/>
      <c r="V142" s="215"/>
      <c r="W142" s="222"/>
      <c r="X142" s="222"/>
      <c r="Y142" s="222"/>
      <c r="Z142" s="222"/>
      <c r="AA142" s="222"/>
      <c r="AB142" s="222"/>
      <c r="AC142" s="222"/>
      <c r="AD142" s="222"/>
      <c r="AE142" s="222"/>
      <c r="AF142" s="222"/>
      <c r="AG142" s="225" t="s">
        <v>100</v>
      </c>
      <c r="AH142" s="225" t="s">
        <v>101</v>
      </c>
      <c r="AI142" s="65"/>
      <c r="AJ142" s="65"/>
      <c r="AK142" s="65"/>
      <c r="AL142" s="65"/>
      <c r="AM142" s="65"/>
      <c r="AN142" s="65"/>
      <c r="AO142" s="215"/>
      <c r="AP142" s="222"/>
      <c r="AQ142" s="222"/>
      <c r="AR142" s="222"/>
      <c r="AS142" s="222"/>
      <c r="AT142" s="222"/>
      <c r="AU142" s="222"/>
      <c r="AV142" s="222"/>
      <c r="AW142" s="222"/>
      <c r="AX142" s="222"/>
      <c r="AY142" s="222"/>
      <c r="AZ142" s="225" t="s">
        <v>100</v>
      </c>
      <c r="BA142" s="225" t="s">
        <v>101</v>
      </c>
      <c r="BB142" s="65"/>
      <c r="BC142" s="65"/>
      <c r="BD142" s="65"/>
      <c r="BE142" s="65"/>
      <c r="BF142" s="65"/>
      <c r="BG142" s="65"/>
      <c r="BH142" s="215"/>
      <c r="BI142" s="222"/>
      <c r="BJ142" s="222"/>
      <c r="BK142" s="222"/>
      <c r="BL142" s="222"/>
      <c r="BM142" s="222"/>
      <c r="BN142" s="222"/>
      <c r="BO142" s="222"/>
      <c r="BP142" s="222"/>
      <c r="BQ142" s="222"/>
      <c r="BR142" s="222"/>
      <c r="BS142" s="225" t="s">
        <v>100</v>
      </c>
      <c r="BT142" s="225" t="s">
        <v>101</v>
      </c>
      <c r="BU142" s="65"/>
      <c r="BV142" s="65"/>
      <c r="BW142" s="65"/>
      <c r="BX142" s="65"/>
      <c r="BY142" s="65"/>
      <c r="BZ142" s="65"/>
      <c r="CA142" s="215"/>
      <c r="CB142" s="222"/>
      <c r="CC142" s="222"/>
      <c r="CD142" s="222"/>
      <c r="CE142" s="222"/>
      <c r="CF142" s="222"/>
      <c r="CG142" s="222"/>
      <c r="CH142" s="222"/>
      <c r="CI142" s="222"/>
      <c r="CJ142" s="222"/>
      <c r="CK142" s="222"/>
      <c r="CL142" s="225" t="s">
        <v>100</v>
      </c>
      <c r="CM142" s="225" t="s">
        <v>101</v>
      </c>
      <c r="CN142" s="65"/>
      <c r="CO142" s="65"/>
      <c r="CP142" s="65"/>
      <c r="CQ142" s="65"/>
      <c r="CR142" s="65"/>
      <c r="CS142" s="65"/>
      <c r="CT142" s="215"/>
      <c r="CU142" s="222"/>
      <c r="CV142" s="222"/>
      <c r="CW142" s="222"/>
      <c r="CX142" s="222"/>
      <c r="CY142" s="222"/>
      <c r="CZ142" s="222"/>
      <c r="DA142" s="222"/>
      <c r="DB142" s="222"/>
      <c r="DC142" s="222"/>
      <c r="DD142" s="222"/>
      <c r="DE142" s="225" t="s">
        <v>100</v>
      </c>
      <c r="DF142" s="225" t="s">
        <v>101</v>
      </c>
      <c r="DG142" s="65"/>
      <c r="DH142" s="65"/>
      <c r="DI142" s="65"/>
      <c r="DJ142" s="65"/>
      <c r="DK142" s="65"/>
      <c r="DL142" s="65"/>
      <c r="DM142" s="65"/>
      <c r="DN142" s="65"/>
      <c r="DO142" s="65"/>
      <c r="DP142" s="65"/>
      <c r="DQ142" s="65"/>
      <c r="DR142" s="65"/>
      <c r="DS142" s="65"/>
      <c r="DT142" s="65"/>
      <c r="DU142" s="65"/>
      <c r="DV142" s="65"/>
    </row>
    <row r="143" spans="1:126" hidden="1">
      <c r="A143" s="65"/>
      <c r="B143" s="65"/>
      <c r="C143" s="215"/>
      <c r="D143" s="224" t="e">
        <f>IF(D74&gt;=0.05,D122,"")</f>
        <v>#VALUE!</v>
      </c>
      <c r="E143" s="224" t="e">
        <f t="shared" ref="E143:M143" si="264">IF(E74&gt;=0.05,E122,"")</f>
        <v>#VALUE!</v>
      </c>
      <c r="F143" s="224" t="e">
        <f t="shared" si="264"/>
        <v>#VALUE!</v>
      </c>
      <c r="G143" s="224" t="e">
        <f t="shared" si="264"/>
        <v>#VALUE!</v>
      </c>
      <c r="H143" s="224" t="e">
        <f t="shared" si="264"/>
        <v>#VALUE!</v>
      </c>
      <c r="I143" s="224" t="e">
        <f t="shared" si="264"/>
        <v>#VALUE!</v>
      </c>
      <c r="J143" s="224" t="e">
        <f t="shared" si="264"/>
        <v>#VALUE!</v>
      </c>
      <c r="K143" s="224" t="e">
        <f t="shared" si="264"/>
        <v>#VALUE!</v>
      </c>
      <c r="L143" s="224" t="e">
        <f t="shared" si="264"/>
        <v>#VALUE!</v>
      </c>
      <c r="M143" s="224" t="e">
        <f t="shared" si="264"/>
        <v>#VALUE!</v>
      </c>
      <c r="N143" s="224" t="e">
        <f>MAX(D143:M143)</f>
        <v>#VALUE!</v>
      </c>
      <c r="O143" s="224" t="e">
        <f>MIN(D143:M143)</f>
        <v>#VALUE!</v>
      </c>
      <c r="P143" s="65"/>
      <c r="Q143" s="65"/>
      <c r="R143" s="65"/>
      <c r="S143" s="65"/>
      <c r="T143" s="65"/>
      <c r="U143" s="65"/>
      <c r="V143" s="215"/>
      <c r="W143" s="224" t="e">
        <f>IF(W74&gt;=0.05,W122,"")</f>
        <v>#VALUE!</v>
      </c>
      <c r="X143" s="224" t="e">
        <f t="shared" ref="X143:AF143" si="265">IF(X74&gt;=0.05,X122,"")</f>
        <v>#VALUE!</v>
      </c>
      <c r="Y143" s="224" t="e">
        <f t="shared" si="265"/>
        <v>#VALUE!</v>
      </c>
      <c r="Z143" s="224" t="e">
        <f t="shared" si="265"/>
        <v>#VALUE!</v>
      </c>
      <c r="AA143" s="224" t="e">
        <f t="shared" si="265"/>
        <v>#VALUE!</v>
      </c>
      <c r="AB143" s="224" t="e">
        <f t="shared" si="265"/>
        <v>#VALUE!</v>
      </c>
      <c r="AC143" s="224" t="e">
        <f t="shared" si="265"/>
        <v>#VALUE!</v>
      </c>
      <c r="AD143" s="224" t="e">
        <f t="shared" si="265"/>
        <v>#VALUE!</v>
      </c>
      <c r="AE143" s="224" t="e">
        <f t="shared" si="265"/>
        <v>#VALUE!</v>
      </c>
      <c r="AF143" s="224" t="e">
        <f t="shared" si="265"/>
        <v>#VALUE!</v>
      </c>
      <c r="AG143" s="224" t="e">
        <f>MAX(W143:AF143)</f>
        <v>#VALUE!</v>
      </c>
      <c r="AH143" s="224" t="e">
        <f>MIN(W143:AF143)</f>
        <v>#VALUE!</v>
      </c>
      <c r="AI143" s="65"/>
      <c r="AJ143" s="65"/>
      <c r="AK143" s="65"/>
      <c r="AL143" s="65"/>
      <c r="AM143" s="65"/>
      <c r="AN143" s="65"/>
      <c r="AO143" s="215"/>
      <c r="AP143" s="224" t="e">
        <f>IF(AP74&gt;=0.05,AP122,"")</f>
        <v>#VALUE!</v>
      </c>
      <c r="AQ143" s="224" t="e">
        <f t="shared" ref="AQ143:AY143" si="266">IF(AQ74&gt;=0.05,AQ122,"")</f>
        <v>#VALUE!</v>
      </c>
      <c r="AR143" s="224" t="e">
        <f t="shared" si="266"/>
        <v>#VALUE!</v>
      </c>
      <c r="AS143" s="224" t="e">
        <f t="shared" si="266"/>
        <v>#VALUE!</v>
      </c>
      <c r="AT143" s="224" t="e">
        <f t="shared" si="266"/>
        <v>#VALUE!</v>
      </c>
      <c r="AU143" s="224" t="e">
        <f t="shared" si="266"/>
        <v>#VALUE!</v>
      </c>
      <c r="AV143" s="224" t="e">
        <f t="shared" si="266"/>
        <v>#VALUE!</v>
      </c>
      <c r="AW143" s="224" t="e">
        <f t="shared" si="266"/>
        <v>#VALUE!</v>
      </c>
      <c r="AX143" s="224" t="e">
        <f t="shared" si="266"/>
        <v>#VALUE!</v>
      </c>
      <c r="AY143" s="224" t="e">
        <f t="shared" si="266"/>
        <v>#VALUE!</v>
      </c>
      <c r="AZ143" s="224" t="e">
        <f>MAX(AP143:AY143)</f>
        <v>#VALUE!</v>
      </c>
      <c r="BA143" s="224" t="e">
        <f>MIN(AP143:AY143)</f>
        <v>#VALUE!</v>
      </c>
      <c r="BB143" s="65"/>
      <c r="BC143" s="65"/>
      <c r="BD143" s="65"/>
      <c r="BE143" s="65"/>
      <c r="BF143" s="65"/>
      <c r="BG143" s="65"/>
      <c r="BH143" s="215"/>
      <c r="BI143" s="224" t="e">
        <f>IF(BI74&gt;=0.05,BI122,"")</f>
        <v>#VALUE!</v>
      </c>
      <c r="BJ143" s="224" t="e">
        <f t="shared" ref="BJ143:BR143" si="267">IF(BJ74&gt;=0.05,BJ122,"")</f>
        <v>#VALUE!</v>
      </c>
      <c r="BK143" s="224" t="e">
        <f t="shared" si="267"/>
        <v>#VALUE!</v>
      </c>
      <c r="BL143" s="224" t="e">
        <f t="shared" si="267"/>
        <v>#VALUE!</v>
      </c>
      <c r="BM143" s="224" t="e">
        <f t="shared" si="267"/>
        <v>#VALUE!</v>
      </c>
      <c r="BN143" s="224" t="e">
        <f t="shared" si="267"/>
        <v>#VALUE!</v>
      </c>
      <c r="BO143" s="224" t="e">
        <f t="shared" si="267"/>
        <v>#VALUE!</v>
      </c>
      <c r="BP143" s="224" t="e">
        <f t="shared" si="267"/>
        <v>#VALUE!</v>
      </c>
      <c r="BQ143" s="224" t="e">
        <f t="shared" si="267"/>
        <v>#VALUE!</v>
      </c>
      <c r="BR143" s="224" t="e">
        <f t="shared" si="267"/>
        <v>#VALUE!</v>
      </c>
      <c r="BS143" s="224" t="e">
        <f>MAX(BI143:BR143)</f>
        <v>#VALUE!</v>
      </c>
      <c r="BT143" s="224" t="e">
        <f>MIN(BI143:BR143)</f>
        <v>#VALUE!</v>
      </c>
      <c r="BU143" s="65"/>
      <c r="BV143" s="65"/>
      <c r="BW143" s="65"/>
      <c r="BX143" s="65"/>
      <c r="BY143" s="65"/>
      <c r="BZ143" s="65"/>
      <c r="CA143" s="215"/>
      <c r="CB143" s="224" t="e">
        <f>IF(CB74&gt;=0.05,CB122,"")</f>
        <v>#VALUE!</v>
      </c>
      <c r="CC143" s="224" t="e">
        <f t="shared" ref="CC143:CK143" si="268">IF(CC74&gt;=0.05,CC122,"")</f>
        <v>#VALUE!</v>
      </c>
      <c r="CD143" s="224" t="e">
        <f t="shared" si="268"/>
        <v>#VALUE!</v>
      </c>
      <c r="CE143" s="224" t="e">
        <f t="shared" si="268"/>
        <v>#VALUE!</v>
      </c>
      <c r="CF143" s="224" t="e">
        <f t="shared" si="268"/>
        <v>#VALUE!</v>
      </c>
      <c r="CG143" s="224" t="e">
        <f t="shared" si="268"/>
        <v>#VALUE!</v>
      </c>
      <c r="CH143" s="224" t="e">
        <f t="shared" si="268"/>
        <v>#VALUE!</v>
      </c>
      <c r="CI143" s="224" t="e">
        <f t="shared" si="268"/>
        <v>#VALUE!</v>
      </c>
      <c r="CJ143" s="224" t="e">
        <f t="shared" si="268"/>
        <v>#VALUE!</v>
      </c>
      <c r="CK143" s="224" t="e">
        <f t="shared" si="268"/>
        <v>#VALUE!</v>
      </c>
      <c r="CL143" s="224" t="e">
        <f>MAX(CB143:CK143)</f>
        <v>#VALUE!</v>
      </c>
      <c r="CM143" s="224" t="e">
        <f>MIN(CB143:CK143)</f>
        <v>#VALUE!</v>
      </c>
      <c r="CN143" s="65"/>
      <c r="CO143" s="65"/>
      <c r="CP143" s="65"/>
      <c r="CQ143" s="65"/>
      <c r="CR143" s="65"/>
      <c r="CS143" s="65"/>
      <c r="CT143" s="215"/>
      <c r="CU143" s="224" t="e">
        <f>IF(CU74&gt;=0.05,CU122,"")</f>
        <v>#VALUE!</v>
      </c>
      <c r="CV143" s="224" t="e">
        <f t="shared" ref="CV143:DD143" si="269">IF(CV74&gt;=0.05,CV122,"")</f>
        <v>#VALUE!</v>
      </c>
      <c r="CW143" s="224" t="e">
        <f t="shared" si="269"/>
        <v>#VALUE!</v>
      </c>
      <c r="CX143" s="224" t="e">
        <f t="shared" si="269"/>
        <v>#VALUE!</v>
      </c>
      <c r="CY143" s="224" t="e">
        <f t="shared" si="269"/>
        <v>#VALUE!</v>
      </c>
      <c r="CZ143" s="224" t="e">
        <f t="shared" si="269"/>
        <v>#VALUE!</v>
      </c>
      <c r="DA143" s="224" t="e">
        <f t="shared" si="269"/>
        <v>#VALUE!</v>
      </c>
      <c r="DB143" s="224" t="e">
        <f t="shared" si="269"/>
        <v>#VALUE!</v>
      </c>
      <c r="DC143" s="224" t="e">
        <f t="shared" si="269"/>
        <v>#VALUE!</v>
      </c>
      <c r="DD143" s="224" t="e">
        <f t="shared" si="269"/>
        <v>#VALUE!</v>
      </c>
      <c r="DE143" s="224" t="e">
        <f>MAX(CU143:DD143)</f>
        <v>#VALUE!</v>
      </c>
      <c r="DF143" s="224" t="e">
        <f>MIN(CU143:DD143)</f>
        <v>#VALUE!</v>
      </c>
      <c r="DG143" s="65"/>
      <c r="DH143" s="65"/>
      <c r="DI143" s="65"/>
      <c r="DJ143" s="65"/>
      <c r="DK143" s="65"/>
      <c r="DL143" s="65"/>
      <c r="DM143" s="65"/>
      <c r="DN143" s="65"/>
      <c r="DO143" s="65"/>
      <c r="DP143" s="65"/>
      <c r="DQ143" s="65"/>
      <c r="DR143" s="65"/>
      <c r="DS143" s="65"/>
      <c r="DT143" s="65"/>
      <c r="DU143" s="65"/>
      <c r="DV143" s="65"/>
    </row>
    <row r="144" spans="1:126" hidden="1">
      <c r="A144" s="65"/>
      <c r="B144" s="65"/>
      <c r="C144" s="215"/>
      <c r="D144" s="173"/>
      <c r="E144" s="215"/>
      <c r="F144" s="173"/>
      <c r="G144" s="215"/>
      <c r="H144" s="173"/>
      <c r="I144" s="209"/>
      <c r="J144" s="209"/>
      <c r="K144" s="209"/>
      <c r="L144" s="209"/>
      <c r="M144" s="209"/>
      <c r="N144" s="65"/>
      <c r="O144" s="65"/>
      <c r="P144" s="65"/>
      <c r="Q144" s="65"/>
      <c r="R144" s="65"/>
      <c r="S144" s="65"/>
      <c r="T144" s="65"/>
      <c r="U144" s="65"/>
      <c r="V144" s="215"/>
      <c r="W144" s="173"/>
      <c r="X144" s="215"/>
      <c r="Y144" s="173"/>
      <c r="Z144" s="215"/>
      <c r="AA144" s="173"/>
      <c r="AB144" s="209"/>
      <c r="AC144" s="209"/>
      <c r="AD144" s="209"/>
      <c r="AE144" s="209"/>
      <c r="AF144" s="209"/>
      <c r="AG144" s="65"/>
      <c r="AH144" s="65"/>
      <c r="AI144" s="65"/>
      <c r="AJ144" s="65"/>
      <c r="AK144" s="65"/>
      <c r="AL144" s="65"/>
      <c r="AM144" s="65"/>
      <c r="AN144" s="65"/>
      <c r="AO144" s="215"/>
      <c r="AP144" s="173"/>
      <c r="AQ144" s="215"/>
      <c r="AR144" s="173"/>
      <c r="AS144" s="215"/>
      <c r="AT144" s="173"/>
      <c r="AU144" s="209"/>
      <c r="AV144" s="209"/>
      <c r="AW144" s="209"/>
      <c r="AX144" s="209"/>
      <c r="AY144" s="209"/>
      <c r="AZ144" s="65"/>
      <c r="BA144" s="65"/>
      <c r="BB144" s="65"/>
      <c r="BC144" s="65"/>
      <c r="BD144" s="65"/>
      <c r="BE144" s="65"/>
      <c r="BF144" s="65"/>
      <c r="BG144" s="65"/>
      <c r="BH144" s="215"/>
      <c r="BI144" s="173"/>
      <c r="BJ144" s="215"/>
      <c r="BK144" s="173"/>
      <c r="BL144" s="215"/>
      <c r="BM144" s="173"/>
      <c r="BN144" s="209"/>
      <c r="BO144" s="209"/>
      <c r="BP144" s="209"/>
      <c r="BQ144" s="209"/>
      <c r="BR144" s="209"/>
      <c r="BS144" s="65"/>
      <c r="BT144" s="65"/>
      <c r="BU144" s="65"/>
      <c r="BV144" s="65"/>
      <c r="BW144" s="65"/>
      <c r="BX144" s="65"/>
      <c r="BY144" s="65"/>
      <c r="BZ144" s="65"/>
      <c r="CA144" s="215"/>
      <c r="CB144" s="173"/>
      <c r="CC144" s="215"/>
      <c r="CD144" s="173"/>
      <c r="CE144" s="215"/>
      <c r="CF144" s="173"/>
      <c r="CG144" s="209"/>
      <c r="CH144" s="209"/>
      <c r="CI144" s="209"/>
      <c r="CJ144" s="209"/>
      <c r="CK144" s="209"/>
      <c r="CL144" s="65"/>
      <c r="CM144" s="65"/>
      <c r="CN144" s="65"/>
      <c r="CO144" s="65"/>
      <c r="CP144" s="65"/>
      <c r="CQ144" s="65"/>
      <c r="CR144" s="65"/>
      <c r="CS144" s="65"/>
      <c r="CT144" s="215"/>
      <c r="CU144" s="173"/>
      <c r="CV144" s="215"/>
      <c r="CW144" s="173"/>
      <c r="CX144" s="215"/>
      <c r="CY144" s="173"/>
      <c r="CZ144" s="209"/>
      <c r="DA144" s="209"/>
      <c r="DB144" s="209"/>
      <c r="DC144" s="209"/>
      <c r="DD144" s="209"/>
      <c r="DE144" s="65"/>
      <c r="DF144" s="65"/>
      <c r="DG144" s="65"/>
      <c r="DH144" s="65"/>
      <c r="DI144" s="65"/>
      <c r="DJ144" s="65"/>
      <c r="DK144" s="65"/>
      <c r="DL144" s="65"/>
      <c r="DM144" s="65"/>
      <c r="DN144" s="65"/>
      <c r="DO144" s="65"/>
      <c r="DP144" s="65"/>
      <c r="DQ144" s="65"/>
      <c r="DR144" s="65"/>
      <c r="DS144" s="65"/>
      <c r="DT144" s="65"/>
      <c r="DU144" s="65"/>
      <c r="DV144" s="65"/>
    </row>
    <row r="145" spans="1:126" hidden="1">
      <c r="A145" s="65" t="s">
        <v>83</v>
      </c>
      <c r="B145" s="65"/>
      <c r="C145" s="215"/>
      <c r="D145" s="216"/>
      <c r="E145" s="217"/>
      <c r="F145" s="216"/>
      <c r="G145" s="217"/>
      <c r="H145" s="216"/>
      <c r="I145" s="218"/>
      <c r="J145" s="218"/>
      <c r="K145" s="218"/>
      <c r="L145" s="218"/>
      <c r="M145" s="218"/>
      <c r="N145" s="219" t="s">
        <v>84</v>
      </c>
      <c r="O145" s="65"/>
      <c r="P145" s="65"/>
      <c r="Q145" s="65"/>
      <c r="R145" s="65"/>
      <c r="S145" s="65"/>
      <c r="T145" s="65" t="s">
        <v>83</v>
      </c>
      <c r="U145" s="65"/>
      <c r="V145" s="215"/>
      <c r="W145" s="216"/>
      <c r="X145" s="217"/>
      <c r="Y145" s="216"/>
      <c r="Z145" s="217"/>
      <c r="AA145" s="216"/>
      <c r="AB145" s="218"/>
      <c r="AC145" s="218"/>
      <c r="AD145" s="218"/>
      <c r="AE145" s="218"/>
      <c r="AF145" s="218"/>
      <c r="AG145" s="219" t="s">
        <v>84</v>
      </c>
      <c r="AH145" s="65"/>
      <c r="AI145" s="65"/>
      <c r="AJ145" s="65"/>
      <c r="AK145" s="65"/>
      <c r="AL145" s="65"/>
      <c r="AM145" s="65" t="s">
        <v>83</v>
      </c>
      <c r="AN145" s="65"/>
      <c r="AO145" s="215"/>
      <c r="AP145" s="216"/>
      <c r="AQ145" s="217"/>
      <c r="AR145" s="216"/>
      <c r="AS145" s="217"/>
      <c r="AT145" s="216"/>
      <c r="AU145" s="218"/>
      <c r="AV145" s="218"/>
      <c r="AW145" s="218"/>
      <c r="AX145" s="218"/>
      <c r="AY145" s="218"/>
      <c r="AZ145" s="219" t="s">
        <v>84</v>
      </c>
      <c r="BA145" s="65"/>
      <c r="BB145" s="65"/>
      <c r="BC145" s="65"/>
      <c r="BD145" s="65"/>
      <c r="BE145" s="65"/>
      <c r="BF145" s="65" t="s">
        <v>83</v>
      </c>
      <c r="BG145" s="65"/>
      <c r="BH145" s="215"/>
      <c r="BI145" s="216"/>
      <c r="BJ145" s="217"/>
      <c r="BK145" s="216"/>
      <c r="BL145" s="217"/>
      <c r="BM145" s="216"/>
      <c r="BN145" s="218"/>
      <c r="BO145" s="218"/>
      <c r="BP145" s="218"/>
      <c r="BQ145" s="218"/>
      <c r="BR145" s="218"/>
      <c r="BS145" s="219" t="s">
        <v>84</v>
      </c>
      <c r="BT145" s="65"/>
      <c r="BU145" s="65"/>
      <c r="BV145" s="65"/>
      <c r="BW145" s="65"/>
      <c r="BX145" s="65"/>
      <c r="BY145" s="65" t="s">
        <v>83</v>
      </c>
      <c r="BZ145" s="65"/>
      <c r="CA145" s="215"/>
      <c r="CB145" s="216"/>
      <c r="CC145" s="217"/>
      <c r="CD145" s="216"/>
      <c r="CE145" s="217"/>
      <c r="CF145" s="216"/>
      <c r="CG145" s="218"/>
      <c r="CH145" s="218"/>
      <c r="CI145" s="218"/>
      <c r="CJ145" s="218"/>
      <c r="CK145" s="218"/>
      <c r="CL145" s="219" t="s">
        <v>84</v>
      </c>
      <c r="CM145" s="65"/>
      <c r="CN145" s="65"/>
      <c r="CO145" s="65"/>
      <c r="CP145" s="65"/>
      <c r="CQ145" s="65"/>
      <c r="CR145" s="65" t="s">
        <v>83</v>
      </c>
      <c r="CS145" s="65"/>
      <c r="CT145" s="215"/>
      <c r="CU145" s="216"/>
      <c r="CV145" s="217"/>
      <c r="CW145" s="216"/>
      <c r="CX145" s="217"/>
      <c r="CY145" s="216"/>
      <c r="CZ145" s="218"/>
      <c r="DA145" s="218"/>
      <c r="DB145" s="218"/>
      <c r="DC145" s="218"/>
      <c r="DD145" s="218"/>
      <c r="DE145" s="219" t="s">
        <v>84</v>
      </c>
      <c r="DF145" s="65"/>
      <c r="DG145" s="65"/>
      <c r="DH145" s="65"/>
      <c r="DI145" s="65"/>
      <c r="DJ145" s="65"/>
      <c r="DK145" s="65"/>
      <c r="DL145" s="65"/>
      <c r="DM145" s="65"/>
      <c r="DN145" s="65"/>
      <c r="DO145" s="65"/>
      <c r="DP145" s="65"/>
      <c r="DQ145" s="65"/>
      <c r="DR145" s="65"/>
      <c r="DS145" s="65"/>
      <c r="DT145" s="65"/>
      <c r="DU145" s="65"/>
      <c r="DV145" s="65"/>
    </row>
    <row r="146" spans="1:126" hidden="1">
      <c r="A146" s="65"/>
      <c r="B146" s="65"/>
      <c r="C146" s="215"/>
      <c r="D146" s="227" t="str">
        <f>IF(D83="*",D101,"")</f>
        <v/>
      </c>
      <c r="E146" s="227" t="str">
        <f t="shared" ref="E146:M146" si="270">IF(E83="*",E101,"")</f>
        <v/>
      </c>
      <c r="F146" s="227" t="str">
        <f t="shared" si="270"/>
        <v/>
      </c>
      <c r="G146" s="227" t="str">
        <f t="shared" si="270"/>
        <v/>
      </c>
      <c r="H146" s="227" t="str">
        <f t="shared" si="270"/>
        <v/>
      </c>
      <c r="I146" s="227" t="str">
        <f t="shared" si="270"/>
        <v/>
      </c>
      <c r="J146" s="227" t="str">
        <f t="shared" si="270"/>
        <v/>
      </c>
      <c r="K146" s="227" t="str">
        <f t="shared" si="270"/>
        <v/>
      </c>
      <c r="L146" s="227" t="str">
        <f t="shared" si="270"/>
        <v/>
      </c>
      <c r="M146" s="227" t="str">
        <f t="shared" si="270"/>
        <v/>
      </c>
      <c r="N146" s="227" t="str">
        <f>IF(MIN(D146:M146)=0,"",MIN(D146:M146))</f>
        <v/>
      </c>
      <c r="O146" s="65" t="s">
        <v>107</v>
      </c>
      <c r="P146" s="65"/>
      <c r="Q146" s="65"/>
      <c r="R146" s="65"/>
      <c r="S146" s="65"/>
      <c r="T146" s="65"/>
      <c r="U146" s="65"/>
      <c r="V146" s="215"/>
      <c r="W146" s="227" t="str">
        <f>IF(W83="*",W101,"")</f>
        <v/>
      </c>
      <c r="X146" s="227" t="str">
        <f t="shared" ref="X146:AF146" si="271">IF(X83="*",X101,"")</f>
        <v/>
      </c>
      <c r="Y146" s="227" t="str">
        <f t="shared" si="271"/>
        <v/>
      </c>
      <c r="Z146" s="227" t="str">
        <f t="shared" si="271"/>
        <v/>
      </c>
      <c r="AA146" s="227" t="str">
        <f t="shared" si="271"/>
        <v/>
      </c>
      <c r="AB146" s="227" t="str">
        <f t="shared" si="271"/>
        <v/>
      </c>
      <c r="AC146" s="227" t="str">
        <f t="shared" si="271"/>
        <v/>
      </c>
      <c r="AD146" s="227" t="str">
        <f t="shared" si="271"/>
        <v/>
      </c>
      <c r="AE146" s="227" t="str">
        <f t="shared" si="271"/>
        <v/>
      </c>
      <c r="AF146" s="227" t="str">
        <f t="shared" si="271"/>
        <v/>
      </c>
      <c r="AG146" s="227" t="str">
        <f>IF(MIN(W146:AF146)=0,"",MIN(W146:AF146))</f>
        <v/>
      </c>
      <c r="AH146" s="65" t="s">
        <v>58</v>
      </c>
      <c r="AI146" s="65"/>
      <c r="AJ146" s="65"/>
      <c r="AK146" s="65"/>
      <c r="AL146" s="65"/>
      <c r="AM146" s="65"/>
      <c r="AN146" s="65"/>
      <c r="AO146" s="215"/>
      <c r="AP146" s="227" t="str">
        <f>IF(AP83="*",AP101,"")</f>
        <v/>
      </c>
      <c r="AQ146" s="227" t="str">
        <f t="shared" ref="AQ146:AY146" si="272">IF(AQ83="*",AQ101,"")</f>
        <v/>
      </c>
      <c r="AR146" s="227" t="str">
        <f t="shared" si="272"/>
        <v/>
      </c>
      <c r="AS146" s="227" t="str">
        <f t="shared" si="272"/>
        <v/>
      </c>
      <c r="AT146" s="227" t="str">
        <f t="shared" si="272"/>
        <v/>
      </c>
      <c r="AU146" s="227" t="str">
        <f t="shared" si="272"/>
        <v/>
      </c>
      <c r="AV146" s="227" t="str">
        <f t="shared" si="272"/>
        <v/>
      </c>
      <c r="AW146" s="227" t="str">
        <f t="shared" si="272"/>
        <v/>
      </c>
      <c r="AX146" s="227" t="str">
        <f t="shared" si="272"/>
        <v/>
      </c>
      <c r="AY146" s="227" t="str">
        <f t="shared" si="272"/>
        <v/>
      </c>
      <c r="AZ146" s="227" t="str">
        <f>IF(MIN(AP146:AY146)=0,"",MIN(AP146:AY146))</f>
        <v/>
      </c>
      <c r="BA146" s="65" t="s">
        <v>58</v>
      </c>
      <c r="BB146" s="65"/>
      <c r="BC146" s="65"/>
      <c r="BD146" s="65"/>
      <c r="BE146" s="65"/>
      <c r="BF146" s="65"/>
      <c r="BG146" s="65"/>
      <c r="BH146" s="215"/>
      <c r="BI146" s="227" t="str">
        <f>IF(BI83="*",BI101,"")</f>
        <v/>
      </c>
      <c r="BJ146" s="227" t="str">
        <f t="shared" ref="BJ146:BR146" si="273">IF(BJ83="*",BJ101,"")</f>
        <v/>
      </c>
      <c r="BK146" s="227" t="str">
        <f t="shared" si="273"/>
        <v/>
      </c>
      <c r="BL146" s="227" t="str">
        <f t="shared" si="273"/>
        <v/>
      </c>
      <c r="BM146" s="227" t="str">
        <f t="shared" si="273"/>
        <v/>
      </c>
      <c r="BN146" s="227" t="str">
        <f t="shared" si="273"/>
        <v/>
      </c>
      <c r="BO146" s="227" t="str">
        <f t="shared" si="273"/>
        <v/>
      </c>
      <c r="BP146" s="227" t="str">
        <f t="shared" si="273"/>
        <v/>
      </c>
      <c r="BQ146" s="227" t="str">
        <f t="shared" si="273"/>
        <v/>
      </c>
      <c r="BR146" s="227" t="str">
        <f t="shared" si="273"/>
        <v/>
      </c>
      <c r="BS146" s="227" t="str">
        <f>IF(MIN(BI146:BR146)=0,"",MIN(BI146:BR146))</f>
        <v/>
      </c>
      <c r="BT146" s="65" t="s">
        <v>58</v>
      </c>
      <c r="BU146" s="65"/>
      <c r="BV146" s="65"/>
      <c r="BW146" s="65"/>
      <c r="BX146" s="65"/>
      <c r="BY146" s="65"/>
      <c r="BZ146" s="65"/>
      <c r="CA146" s="215"/>
      <c r="CB146" s="227" t="str">
        <f>IF(CB83="*",CB101,"")</f>
        <v/>
      </c>
      <c r="CC146" s="227" t="str">
        <f t="shared" ref="CC146:CK146" si="274">IF(CC83="*",CC101,"")</f>
        <v/>
      </c>
      <c r="CD146" s="227" t="str">
        <f t="shared" si="274"/>
        <v/>
      </c>
      <c r="CE146" s="227" t="str">
        <f t="shared" si="274"/>
        <v/>
      </c>
      <c r="CF146" s="227" t="str">
        <f t="shared" si="274"/>
        <v/>
      </c>
      <c r="CG146" s="227" t="str">
        <f t="shared" si="274"/>
        <v/>
      </c>
      <c r="CH146" s="227" t="str">
        <f t="shared" si="274"/>
        <v/>
      </c>
      <c r="CI146" s="227" t="str">
        <f t="shared" si="274"/>
        <v/>
      </c>
      <c r="CJ146" s="227" t="str">
        <f t="shared" si="274"/>
        <v/>
      </c>
      <c r="CK146" s="227" t="str">
        <f t="shared" si="274"/>
        <v/>
      </c>
      <c r="CL146" s="227" t="str">
        <f>IF(MIN(CB146:CK146)=0,"",MIN(CB146:CK146))</f>
        <v/>
      </c>
      <c r="CM146" s="65" t="s">
        <v>58</v>
      </c>
      <c r="CN146" s="65"/>
      <c r="CO146" s="65"/>
      <c r="CP146" s="65"/>
      <c r="CQ146" s="65"/>
      <c r="CR146" s="65"/>
      <c r="CS146" s="65"/>
      <c r="CT146" s="215"/>
      <c r="CU146" s="227" t="str">
        <f>IF(CU83="*",CU101,"")</f>
        <v/>
      </c>
      <c r="CV146" s="227" t="str">
        <f t="shared" ref="CV146:DD146" si="275">IF(CV83="*",CV101,"")</f>
        <v/>
      </c>
      <c r="CW146" s="227" t="str">
        <f t="shared" si="275"/>
        <v/>
      </c>
      <c r="CX146" s="227" t="str">
        <f t="shared" si="275"/>
        <v/>
      </c>
      <c r="CY146" s="227" t="str">
        <f t="shared" si="275"/>
        <v/>
      </c>
      <c r="CZ146" s="227" t="str">
        <f t="shared" si="275"/>
        <v/>
      </c>
      <c r="DA146" s="227" t="str">
        <f t="shared" si="275"/>
        <v/>
      </c>
      <c r="DB146" s="227" t="str">
        <f t="shared" si="275"/>
        <v/>
      </c>
      <c r="DC146" s="227" t="str">
        <f t="shared" si="275"/>
        <v/>
      </c>
      <c r="DD146" s="227" t="str">
        <f t="shared" si="275"/>
        <v/>
      </c>
      <c r="DE146" s="227" t="str">
        <f>IF(MIN(CU146:DD146)=0,"",MIN(CU146:DD146))</f>
        <v/>
      </c>
      <c r="DF146" s="65" t="s">
        <v>58</v>
      </c>
      <c r="DG146" s="65"/>
      <c r="DH146" s="65"/>
      <c r="DI146" s="65"/>
      <c r="DJ146" s="65"/>
      <c r="DK146" s="65"/>
      <c r="DL146" s="65"/>
      <c r="DM146" s="65"/>
      <c r="DN146" s="65"/>
      <c r="DO146" s="65"/>
      <c r="DP146" s="65"/>
      <c r="DQ146" s="65"/>
      <c r="DR146" s="65"/>
      <c r="DS146" s="65"/>
      <c r="DT146" s="65"/>
      <c r="DU146" s="65"/>
      <c r="DV146" s="65"/>
    </row>
    <row r="147" spans="1:126" hidden="1">
      <c r="A147" s="65"/>
      <c r="B147" s="65"/>
      <c r="C147" s="215"/>
      <c r="D147" s="219" t="e">
        <f>D146/FaceSheet!$E$20</f>
        <v>#VALUE!</v>
      </c>
      <c r="E147" s="219" t="e">
        <f>E146/FaceSheet!$E$20</f>
        <v>#VALUE!</v>
      </c>
      <c r="F147" s="219" t="e">
        <f>F146/FaceSheet!$E$20</f>
        <v>#VALUE!</v>
      </c>
      <c r="G147" s="219" t="e">
        <f>G146/FaceSheet!$E$20</f>
        <v>#VALUE!</v>
      </c>
      <c r="H147" s="219" t="e">
        <f>H146/FaceSheet!$E$20</f>
        <v>#VALUE!</v>
      </c>
      <c r="I147" s="219" t="e">
        <f>I146/FaceSheet!$E$20</f>
        <v>#VALUE!</v>
      </c>
      <c r="J147" s="219" t="e">
        <f>J146/FaceSheet!$E$20</f>
        <v>#VALUE!</v>
      </c>
      <c r="K147" s="219" t="e">
        <f>K146/FaceSheet!$E$20</f>
        <v>#VALUE!</v>
      </c>
      <c r="L147" s="219" t="e">
        <f>L146/FaceSheet!$E$20</f>
        <v>#VALUE!</v>
      </c>
      <c r="M147" s="219" t="e">
        <f>M146/FaceSheet!$E$20</f>
        <v>#VALUE!</v>
      </c>
      <c r="N147" s="219" t="e">
        <f>N146/FaceSheet!$E$20</f>
        <v>#VALUE!</v>
      </c>
      <c r="O147" s="65" t="s">
        <v>108</v>
      </c>
      <c r="P147" s="65"/>
      <c r="Q147" s="65"/>
      <c r="R147" s="65"/>
      <c r="S147" s="65"/>
      <c r="T147" s="65"/>
      <c r="U147" s="65"/>
      <c r="V147" s="215"/>
      <c r="W147" s="219" t="e">
        <f>W146/FaceSheet!$E$20</f>
        <v>#VALUE!</v>
      </c>
      <c r="X147" s="219" t="e">
        <f>X146/FaceSheet!$E$20</f>
        <v>#VALUE!</v>
      </c>
      <c r="Y147" s="219" t="e">
        <f>Y146/FaceSheet!$E$20</f>
        <v>#VALUE!</v>
      </c>
      <c r="Z147" s="219" t="e">
        <f>Z146/FaceSheet!$E$20</f>
        <v>#VALUE!</v>
      </c>
      <c r="AA147" s="219" t="e">
        <f>AA146/FaceSheet!$E$20</f>
        <v>#VALUE!</v>
      </c>
      <c r="AB147" s="219" t="e">
        <f>AB146/FaceSheet!$E$20</f>
        <v>#VALUE!</v>
      </c>
      <c r="AC147" s="219" t="e">
        <f>AC146/FaceSheet!$E$20</f>
        <v>#VALUE!</v>
      </c>
      <c r="AD147" s="219" t="e">
        <f>AD146/FaceSheet!$E$20</f>
        <v>#VALUE!</v>
      </c>
      <c r="AE147" s="219" t="e">
        <f>AE146/FaceSheet!$E$20</f>
        <v>#VALUE!</v>
      </c>
      <c r="AF147" s="219" t="e">
        <f>AF146/FaceSheet!$E$20</f>
        <v>#VALUE!</v>
      </c>
      <c r="AG147" s="219" t="e">
        <f>AG146/FaceSheet!$E$20</f>
        <v>#VALUE!</v>
      </c>
      <c r="AH147" s="65" t="s">
        <v>108</v>
      </c>
      <c r="AI147" s="65"/>
      <c r="AJ147" s="65"/>
      <c r="AK147" s="65"/>
      <c r="AL147" s="65"/>
      <c r="AM147" s="65"/>
      <c r="AN147" s="65"/>
      <c r="AO147" s="215"/>
      <c r="AP147" s="219" t="e">
        <f>AP146/FaceSheet!$E$20</f>
        <v>#VALUE!</v>
      </c>
      <c r="AQ147" s="219" t="e">
        <f>AQ146/FaceSheet!$E$20</f>
        <v>#VALUE!</v>
      </c>
      <c r="AR147" s="219" t="e">
        <f>AR146/FaceSheet!$E$20</f>
        <v>#VALUE!</v>
      </c>
      <c r="AS147" s="219" t="e">
        <f>AS146/FaceSheet!$E$20</f>
        <v>#VALUE!</v>
      </c>
      <c r="AT147" s="219" t="e">
        <f>AT146/FaceSheet!$E$20</f>
        <v>#VALUE!</v>
      </c>
      <c r="AU147" s="219" t="e">
        <f>AU146/FaceSheet!$E$20</f>
        <v>#VALUE!</v>
      </c>
      <c r="AV147" s="219" t="e">
        <f>AV146/FaceSheet!$E$20</f>
        <v>#VALUE!</v>
      </c>
      <c r="AW147" s="219" t="e">
        <f>AW146/FaceSheet!$E$20</f>
        <v>#VALUE!</v>
      </c>
      <c r="AX147" s="219" t="e">
        <f>AX146/FaceSheet!$E$20</f>
        <v>#VALUE!</v>
      </c>
      <c r="AY147" s="219" t="e">
        <f>AY146/FaceSheet!$E$20</f>
        <v>#VALUE!</v>
      </c>
      <c r="AZ147" s="219" t="e">
        <f>AZ146/FaceSheet!$E$20</f>
        <v>#VALUE!</v>
      </c>
      <c r="BA147" s="65" t="s">
        <v>108</v>
      </c>
      <c r="BB147" s="65"/>
      <c r="BC147" s="65"/>
      <c r="BD147" s="65"/>
      <c r="BE147" s="65"/>
      <c r="BF147" s="65"/>
      <c r="BG147" s="65"/>
      <c r="BH147" s="215"/>
      <c r="BI147" s="219" t="e">
        <f>BI146/FaceSheet!$E$20</f>
        <v>#VALUE!</v>
      </c>
      <c r="BJ147" s="219" t="e">
        <f>BJ146/FaceSheet!$E$20</f>
        <v>#VALUE!</v>
      </c>
      <c r="BK147" s="219" t="e">
        <f>BK146/FaceSheet!$E$20</f>
        <v>#VALUE!</v>
      </c>
      <c r="BL147" s="219" t="e">
        <f>BL146/FaceSheet!$E$20</f>
        <v>#VALUE!</v>
      </c>
      <c r="BM147" s="219" t="e">
        <f>BM146/FaceSheet!$E$20</f>
        <v>#VALUE!</v>
      </c>
      <c r="BN147" s="219" t="e">
        <f>BN146/FaceSheet!$E$20</f>
        <v>#VALUE!</v>
      </c>
      <c r="BO147" s="219" t="e">
        <f>BO146/FaceSheet!$E$20</f>
        <v>#VALUE!</v>
      </c>
      <c r="BP147" s="219" t="e">
        <f>BP146/FaceSheet!$E$20</f>
        <v>#VALUE!</v>
      </c>
      <c r="BQ147" s="219" t="e">
        <f>BQ146/FaceSheet!$E$20</f>
        <v>#VALUE!</v>
      </c>
      <c r="BR147" s="219" t="e">
        <f>BR146/FaceSheet!$E$20</f>
        <v>#VALUE!</v>
      </c>
      <c r="BS147" s="219" t="e">
        <f>BS146/FaceSheet!$E$20</f>
        <v>#VALUE!</v>
      </c>
      <c r="BT147" s="65" t="s">
        <v>108</v>
      </c>
      <c r="BU147" s="65"/>
      <c r="BV147" s="65"/>
      <c r="BW147" s="65"/>
      <c r="BX147" s="65"/>
      <c r="BY147" s="65"/>
      <c r="BZ147" s="65"/>
      <c r="CA147" s="215"/>
      <c r="CB147" s="219" t="e">
        <f>CB146/FaceSheet!$E$20</f>
        <v>#VALUE!</v>
      </c>
      <c r="CC147" s="219" t="e">
        <f>CC146/FaceSheet!$E$20</f>
        <v>#VALUE!</v>
      </c>
      <c r="CD147" s="219" t="e">
        <f>CD146/FaceSheet!$E$20</f>
        <v>#VALUE!</v>
      </c>
      <c r="CE147" s="219" t="e">
        <f>CE146/FaceSheet!$E$20</f>
        <v>#VALUE!</v>
      </c>
      <c r="CF147" s="219" t="e">
        <f>CF146/FaceSheet!$E$20</f>
        <v>#VALUE!</v>
      </c>
      <c r="CG147" s="219" t="e">
        <f>CG146/FaceSheet!$E$20</f>
        <v>#VALUE!</v>
      </c>
      <c r="CH147" s="219" t="e">
        <f>CH146/FaceSheet!$E$20</f>
        <v>#VALUE!</v>
      </c>
      <c r="CI147" s="219" t="e">
        <f>CI146/FaceSheet!$E$20</f>
        <v>#VALUE!</v>
      </c>
      <c r="CJ147" s="219" t="e">
        <f>CJ146/FaceSheet!$E$20</f>
        <v>#VALUE!</v>
      </c>
      <c r="CK147" s="219" t="e">
        <f>CK146/FaceSheet!$E$20</f>
        <v>#VALUE!</v>
      </c>
      <c r="CL147" s="219" t="e">
        <f>CL146/FaceSheet!$E$20</f>
        <v>#VALUE!</v>
      </c>
      <c r="CM147" s="65" t="s">
        <v>108</v>
      </c>
      <c r="CN147" s="65"/>
      <c r="CO147" s="65"/>
      <c r="CP147" s="65"/>
      <c r="CQ147" s="65"/>
      <c r="CR147" s="65"/>
      <c r="CS147" s="65"/>
      <c r="CT147" s="215"/>
      <c r="CU147" s="219" t="e">
        <f>CU146/FaceSheet!$E$20</f>
        <v>#VALUE!</v>
      </c>
      <c r="CV147" s="219" t="e">
        <f>CV146/FaceSheet!$E$20</f>
        <v>#VALUE!</v>
      </c>
      <c r="CW147" s="219" t="e">
        <f>CW146/FaceSheet!$E$20</f>
        <v>#VALUE!</v>
      </c>
      <c r="CX147" s="219" t="e">
        <f>CX146/FaceSheet!$E$20</f>
        <v>#VALUE!</v>
      </c>
      <c r="CY147" s="219" t="e">
        <f>CY146/FaceSheet!$E$20</f>
        <v>#VALUE!</v>
      </c>
      <c r="CZ147" s="219" t="e">
        <f>CZ146/FaceSheet!$E$20</f>
        <v>#VALUE!</v>
      </c>
      <c r="DA147" s="219" t="e">
        <f>DA146/FaceSheet!$E$20</f>
        <v>#VALUE!</v>
      </c>
      <c r="DB147" s="219" t="e">
        <f>DB146/FaceSheet!$E$20</f>
        <v>#VALUE!</v>
      </c>
      <c r="DC147" s="219" t="e">
        <f>DC146/FaceSheet!$E$20</f>
        <v>#VALUE!</v>
      </c>
      <c r="DD147" s="219" t="e">
        <f>DD146/FaceSheet!$E$20</f>
        <v>#VALUE!</v>
      </c>
      <c r="DE147" s="219" t="e">
        <f>DE146/FaceSheet!$E$20</f>
        <v>#VALUE!</v>
      </c>
      <c r="DF147" s="65" t="s">
        <v>108</v>
      </c>
      <c r="DG147" s="65"/>
      <c r="DH147" s="65"/>
      <c r="DI147" s="65"/>
      <c r="DJ147" s="65"/>
      <c r="DK147" s="65"/>
      <c r="DL147" s="65"/>
      <c r="DM147" s="65"/>
      <c r="DN147" s="65"/>
      <c r="DO147" s="65"/>
      <c r="DP147" s="65"/>
      <c r="DQ147" s="65"/>
      <c r="DR147" s="65"/>
      <c r="DS147" s="65"/>
      <c r="DT147" s="65"/>
      <c r="DU147" s="65"/>
      <c r="DV147" s="65"/>
    </row>
    <row r="148" spans="1:126" hidden="1">
      <c r="A148" s="65"/>
      <c r="B148" s="65"/>
      <c r="C148" s="215"/>
      <c r="D148" s="216"/>
      <c r="E148" s="217"/>
      <c r="F148" s="216"/>
      <c r="G148" s="217"/>
      <c r="H148" s="216"/>
      <c r="I148" s="218"/>
      <c r="J148" s="218"/>
      <c r="K148" s="218"/>
      <c r="L148" s="218"/>
      <c r="M148" s="218"/>
      <c r="N148" s="219"/>
      <c r="O148" s="65"/>
      <c r="P148" s="65"/>
      <c r="Q148" s="65"/>
      <c r="R148" s="65"/>
      <c r="S148" s="65"/>
      <c r="T148" s="65"/>
      <c r="U148" s="65"/>
      <c r="V148" s="215"/>
      <c r="W148" s="216"/>
      <c r="X148" s="217"/>
      <c r="Y148" s="216"/>
      <c r="Z148" s="217"/>
      <c r="AA148" s="216"/>
      <c r="AB148" s="218"/>
      <c r="AC148" s="218"/>
      <c r="AD148" s="218"/>
      <c r="AE148" s="218"/>
      <c r="AF148" s="218"/>
      <c r="AG148" s="219"/>
      <c r="AH148" s="65"/>
      <c r="AI148" s="65"/>
      <c r="AJ148" s="65"/>
      <c r="AK148" s="65"/>
      <c r="AL148" s="65"/>
      <c r="AM148" s="65"/>
      <c r="AN148" s="65"/>
      <c r="AO148" s="215"/>
      <c r="AP148" s="216"/>
      <c r="AQ148" s="217"/>
      <c r="AR148" s="216"/>
      <c r="AS148" s="217"/>
      <c r="AT148" s="216"/>
      <c r="AU148" s="218"/>
      <c r="AV148" s="218"/>
      <c r="AW148" s="218"/>
      <c r="AX148" s="218"/>
      <c r="AY148" s="218"/>
      <c r="AZ148" s="219"/>
      <c r="BA148" s="65"/>
      <c r="BB148" s="65"/>
      <c r="BC148" s="65"/>
      <c r="BD148" s="65"/>
      <c r="BE148" s="65"/>
      <c r="BF148" s="65"/>
      <c r="BG148" s="65"/>
      <c r="BH148" s="215"/>
      <c r="BI148" s="216"/>
      <c r="BJ148" s="217"/>
      <c r="BK148" s="216"/>
      <c r="BL148" s="217"/>
      <c r="BM148" s="216"/>
      <c r="BN148" s="218"/>
      <c r="BO148" s="218"/>
      <c r="BP148" s="218"/>
      <c r="BQ148" s="218"/>
      <c r="BR148" s="218"/>
      <c r="BS148" s="219"/>
      <c r="BT148" s="65"/>
      <c r="BU148" s="65"/>
      <c r="BV148" s="65"/>
      <c r="BW148" s="65"/>
      <c r="BX148" s="65"/>
      <c r="BY148" s="65"/>
      <c r="BZ148" s="65"/>
      <c r="CA148" s="215"/>
      <c r="CB148" s="216"/>
      <c r="CC148" s="217"/>
      <c r="CD148" s="216"/>
      <c r="CE148" s="217"/>
      <c r="CF148" s="216"/>
      <c r="CG148" s="218"/>
      <c r="CH148" s="218"/>
      <c r="CI148" s="218"/>
      <c r="CJ148" s="218"/>
      <c r="CK148" s="218"/>
      <c r="CL148" s="219"/>
      <c r="CM148" s="65"/>
      <c r="CN148" s="65"/>
      <c r="CO148" s="65"/>
      <c r="CP148" s="65"/>
      <c r="CQ148" s="65"/>
      <c r="CR148" s="65"/>
      <c r="CS148" s="65"/>
      <c r="CT148" s="215"/>
      <c r="CU148" s="216"/>
      <c r="CV148" s="217"/>
      <c r="CW148" s="216"/>
      <c r="CX148" s="217"/>
      <c r="CY148" s="216"/>
      <c r="CZ148" s="218"/>
      <c r="DA148" s="218"/>
      <c r="DB148" s="218"/>
      <c r="DC148" s="218"/>
      <c r="DD148" s="218"/>
      <c r="DE148" s="219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65"/>
      <c r="DQ148" s="65"/>
      <c r="DR148" s="65"/>
      <c r="DS148" s="65"/>
      <c r="DT148" s="65"/>
      <c r="DU148" s="65"/>
      <c r="DV148" s="65"/>
    </row>
    <row r="149" spans="1:126" hidden="1">
      <c r="A149" s="65"/>
      <c r="B149" s="65"/>
      <c r="C149" s="215"/>
      <c r="D149" s="216"/>
      <c r="E149" s="217"/>
      <c r="F149" s="216"/>
      <c r="G149" s="217"/>
      <c r="H149" s="216"/>
      <c r="I149" s="218"/>
      <c r="J149" s="218"/>
      <c r="K149" s="218"/>
      <c r="L149" s="218"/>
      <c r="M149" s="218"/>
      <c r="N149" s="219" t="s">
        <v>85</v>
      </c>
      <c r="O149" s="65"/>
      <c r="P149" s="65"/>
      <c r="Q149" s="65"/>
      <c r="R149" s="65"/>
      <c r="S149" s="65"/>
      <c r="T149" s="65"/>
      <c r="U149" s="65"/>
      <c r="V149" s="215"/>
      <c r="W149" s="216"/>
      <c r="X149" s="217"/>
      <c r="Y149" s="216"/>
      <c r="Z149" s="217"/>
      <c r="AA149" s="216"/>
      <c r="AB149" s="218"/>
      <c r="AC149" s="218"/>
      <c r="AD149" s="218"/>
      <c r="AE149" s="218"/>
      <c r="AF149" s="218"/>
      <c r="AG149" s="219" t="s">
        <v>85</v>
      </c>
      <c r="AH149" s="65"/>
      <c r="AI149" s="65"/>
      <c r="AJ149" s="65"/>
      <c r="AK149" s="65"/>
      <c r="AL149" s="65"/>
      <c r="AM149" s="65"/>
      <c r="AN149" s="65"/>
      <c r="AO149" s="215"/>
      <c r="AP149" s="216"/>
      <c r="AQ149" s="217"/>
      <c r="AR149" s="216"/>
      <c r="AS149" s="217"/>
      <c r="AT149" s="216"/>
      <c r="AU149" s="218"/>
      <c r="AV149" s="218"/>
      <c r="AW149" s="218"/>
      <c r="AX149" s="218"/>
      <c r="AY149" s="218"/>
      <c r="AZ149" s="219" t="s">
        <v>85</v>
      </c>
      <c r="BA149" s="65"/>
      <c r="BB149" s="65"/>
      <c r="BC149" s="65"/>
      <c r="BD149" s="65"/>
      <c r="BE149" s="65"/>
      <c r="BF149" s="65"/>
      <c r="BG149" s="65"/>
      <c r="BH149" s="215"/>
      <c r="BI149" s="216"/>
      <c r="BJ149" s="217"/>
      <c r="BK149" s="216"/>
      <c r="BL149" s="217"/>
      <c r="BM149" s="216"/>
      <c r="BN149" s="218"/>
      <c r="BO149" s="218"/>
      <c r="BP149" s="218"/>
      <c r="BQ149" s="218"/>
      <c r="BR149" s="218"/>
      <c r="BS149" s="219" t="s">
        <v>85</v>
      </c>
      <c r="BT149" s="65"/>
      <c r="BU149" s="65"/>
      <c r="BV149" s="65"/>
      <c r="BW149" s="65"/>
      <c r="BX149" s="65"/>
      <c r="BY149" s="65"/>
      <c r="BZ149" s="65"/>
      <c r="CA149" s="215"/>
      <c r="CB149" s="216"/>
      <c r="CC149" s="217"/>
      <c r="CD149" s="216"/>
      <c r="CE149" s="217"/>
      <c r="CF149" s="216"/>
      <c r="CG149" s="218"/>
      <c r="CH149" s="218"/>
      <c r="CI149" s="218"/>
      <c r="CJ149" s="218"/>
      <c r="CK149" s="218"/>
      <c r="CL149" s="219" t="s">
        <v>85</v>
      </c>
      <c r="CM149" s="65"/>
      <c r="CN149" s="65"/>
      <c r="CO149" s="65"/>
      <c r="CP149" s="65"/>
      <c r="CQ149" s="65"/>
      <c r="CR149" s="65"/>
      <c r="CS149" s="65"/>
      <c r="CT149" s="215"/>
      <c r="CU149" s="216"/>
      <c r="CV149" s="217"/>
      <c r="CW149" s="216"/>
      <c r="CX149" s="217"/>
      <c r="CY149" s="216"/>
      <c r="CZ149" s="218"/>
      <c r="DA149" s="218"/>
      <c r="DB149" s="218"/>
      <c r="DC149" s="218"/>
      <c r="DD149" s="218"/>
      <c r="DE149" s="219" t="s">
        <v>85</v>
      </c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65"/>
      <c r="DQ149" s="65"/>
      <c r="DR149" s="65"/>
      <c r="DS149" s="65"/>
      <c r="DT149" s="65"/>
      <c r="DU149" s="65"/>
      <c r="DV149" s="65"/>
    </row>
    <row r="150" spans="1:126" hidden="1">
      <c r="A150" s="65"/>
      <c r="B150" s="65"/>
      <c r="C150" s="215"/>
      <c r="D150" s="227" t="str">
        <f>IF(D87="*",D104,"")</f>
        <v/>
      </c>
      <c r="E150" s="227" t="str">
        <f t="shared" ref="E150:M150" si="276">IF(E87="*",E104,"")</f>
        <v/>
      </c>
      <c r="F150" s="227" t="str">
        <f t="shared" si="276"/>
        <v/>
      </c>
      <c r="G150" s="227" t="str">
        <f t="shared" si="276"/>
        <v/>
      </c>
      <c r="H150" s="227" t="str">
        <f t="shared" si="276"/>
        <v/>
      </c>
      <c r="I150" s="227" t="str">
        <f t="shared" si="276"/>
        <v/>
      </c>
      <c r="J150" s="227" t="str">
        <f t="shared" si="276"/>
        <v/>
      </c>
      <c r="K150" s="227" t="str">
        <f t="shared" si="276"/>
        <v/>
      </c>
      <c r="L150" s="227" t="str">
        <f t="shared" si="276"/>
        <v/>
      </c>
      <c r="M150" s="227" t="str">
        <f t="shared" si="276"/>
        <v/>
      </c>
      <c r="N150" s="227" t="str">
        <f>IF(MIN(D150:M150)=0,"",MIN(D150:M150))</f>
        <v/>
      </c>
      <c r="O150" s="65" t="s">
        <v>107</v>
      </c>
      <c r="P150" s="65"/>
      <c r="Q150" s="65"/>
      <c r="R150" s="65"/>
      <c r="S150" s="65"/>
      <c r="T150" s="65"/>
      <c r="U150" s="65"/>
      <c r="V150" s="215"/>
      <c r="W150" s="227" t="str">
        <f>IF(W87="*",W104,"")</f>
        <v/>
      </c>
      <c r="X150" s="227" t="str">
        <f t="shared" ref="X150:AF150" si="277">IF(X87="*",X104,"")</f>
        <v/>
      </c>
      <c r="Y150" s="227" t="str">
        <f t="shared" si="277"/>
        <v/>
      </c>
      <c r="Z150" s="227" t="str">
        <f t="shared" si="277"/>
        <v/>
      </c>
      <c r="AA150" s="227" t="str">
        <f t="shared" si="277"/>
        <v/>
      </c>
      <c r="AB150" s="227" t="str">
        <f t="shared" si="277"/>
        <v/>
      </c>
      <c r="AC150" s="227" t="str">
        <f t="shared" si="277"/>
        <v/>
      </c>
      <c r="AD150" s="227" t="str">
        <f t="shared" si="277"/>
        <v/>
      </c>
      <c r="AE150" s="227" t="str">
        <f t="shared" si="277"/>
        <v/>
      </c>
      <c r="AF150" s="227" t="str">
        <f t="shared" si="277"/>
        <v/>
      </c>
      <c r="AG150" s="227" t="str">
        <f>IF(MIN(W150:AF150)=0,"",MIN(W150:AF150))</f>
        <v/>
      </c>
      <c r="AH150" s="65" t="s">
        <v>58</v>
      </c>
      <c r="AI150" s="65"/>
      <c r="AJ150" s="65"/>
      <c r="AK150" s="65"/>
      <c r="AL150" s="65"/>
      <c r="AM150" s="65"/>
      <c r="AN150" s="65"/>
      <c r="AO150" s="215"/>
      <c r="AP150" s="227" t="str">
        <f>IF(AP87="*",AP104,"")</f>
        <v/>
      </c>
      <c r="AQ150" s="227" t="str">
        <f t="shared" ref="AQ150:AY150" si="278">IF(AQ87="*",AQ104,"")</f>
        <v/>
      </c>
      <c r="AR150" s="227" t="str">
        <f t="shared" si="278"/>
        <v/>
      </c>
      <c r="AS150" s="227" t="str">
        <f t="shared" si="278"/>
        <v/>
      </c>
      <c r="AT150" s="227" t="str">
        <f t="shared" si="278"/>
        <v/>
      </c>
      <c r="AU150" s="227" t="str">
        <f t="shared" si="278"/>
        <v/>
      </c>
      <c r="AV150" s="227" t="str">
        <f t="shared" si="278"/>
        <v/>
      </c>
      <c r="AW150" s="227" t="str">
        <f t="shared" si="278"/>
        <v/>
      </c>
      <c r="AX150" s="227" t="str">
        <f t="shared" si="278"/>
        <v/>
      </c>
      <c r="AY150" s="227" t="str">
        <f t="shared" si="278"/>
        <v/>
      </c>
      <c r="AZ150" s="227" t="str">
        <f>IF(MIN(AP150:AY150)=0,"",MIN(AP150:AY150))</f>
        <v/>
      </c>
      <c r="BA150" s="65" t="s">
        <v>58</v>
      </c>
      <c r="BB150" s="65"/>
      <c r="BC150" s="65"/>
      <c r="BD150" s="65"/>
      <c r="BE150" s="65"/>
      <c r="BF150" s="65"/>
      <c r="BG150" s="65"/>
      <c r="BH150" s="215"/>
      <c r="BI150" s="227" t="str">
        <f>IF(BI87="*",BI104,"")</f>
        <v/>
      </c>
      <c r="BJ150" s="227" t="str">
        <f t="shared" ref="BJ150:BR150" si="279">IF(BJ87="*",BJ104,"")</f>
        <v/>
      </c>
      <c r="BK150" s="227" t="str">
        <f t="shared" si="279"/>
        <v/>
      </c>
      <c r="BL150" s="227" t="str">
        <f t="shared" si="279"/>
        <v/>
      </c>
      <c r="BM150" s="227" t="str">
        <f t="shared" si="279"/>
        <v/>
      </c>
      <c r="BN150" s="227" t="str">
        <f t="shared" si="279"/>
        <v/>
      </c>
      <c r="BO150" s="227" t="str">
        <f t="shared" si="279"/>
        <v/>
      </c>
      <c r="BP150" s="227" t="str">
        <f t="shared" si="279"/>
        <v/>
      </c>
      <c r="BQ150" s="227" t="str">
        <f t="shared" si="279"/>
        <v/>
      </c>
      <c r="BR150" s="227" t="str">
        <f t="shared" si="279"/>
        <v/>
      </c>
      <c r="BS150" s="227" t="str">
        <f>IF(MIN(BI150:BR150)=0,"",MIN(BI150:BR150))</f>
        <v/>
      </c>
      <c r="BT150" s="65" t="s">
        <v>58</v>
      </c>
      <c r="BU150" s="65"/>
      <c r="BV150" s="65"/>
      <c r="BW150" s="65"/>
      <c r="BX150" s="65"/>
      <c r="BY150" s="65"/>
      <c r="BZ150" s="65"/>
      <c r="CA150" s="215"/>
      <c r="CB150" s="227" t="str">
        <f>IF(CB87="*",CB104,"")</f>
        <v/>
      </c>
      <c r="CC150" s="227" t="str">
        <f t="shared" ref="CC150:CK150" si="280">IF(CC87="*",CC104,"")</f>
        <v/>
      </c>
      <c r="CD150" s="227" t="str">
        <f t="shared" si="280"/>
        <v/>
      </c>
      <c r="CE150" s="227" t="str">
        <f t="shared" si="280"/>
        <v/>
      </c>
      <c r="CF150" s="227" t="str">
        <f t="shared" si="280"/>
        <v/>
      </c>
      <c r="CG150" s="227" t="str">
        <f t="shared" si="280"/>
        <v/>
      </c>
      <c r="CH150" s="227" t="str">
        <f t="shared" si="280"/>
        <v/>
      </c>
      <c r="CI150" s="227" t="str">
        <f t="shared" si="280"/>
        <v/>
      </c>
      <c r="CJ150" s="227" t="str">
        <f t="shared" si="280"/>
        <v/>
      </c>
      <c r="CK150" s="227" t="str">
        <f t="shared" si="280"/>
        <v/>
      </c>
      <c r="CL150" s="227" t="str">
        <f>IF(MIN(CB150:CK150)=0,"",MIN(CB150:CK150))</f>
        <v/>
      </c>
      <c r="CM150" s="65" t="s">
        <v>58</v>
      </c>
      <c r="CN150" s="65"/>
      <c r="CO150" s="65"/>
      <c r="CP150" s="65"/>
      <c r="CQ150" s="65"/>
      <c r="CR150" s="65"/>
      <c r="CS150" s="65"/>
      <c r="CT150" s="215"/>
      <c r="CU150" s="227" t="str">
        <f>IF(CU87="*",CU104,"")</f>
        <v/>
      </c>
      <c r="CV150" s="227" t="str">
        <f t="shared" ref="CV150:DD150" si="281">IF(CV87="*",CV104,"")</f>
        <v/>
      </c>
      <c r="CW150" s="227" t="str">
        <f t="shared" si="281"/>
        <v/>
      </c>
      <c r="CX150" s="227" t="str">
        <f t="shared" si="281"/>
        <v/>
      </c>
      <c r="CY150" s="227" t="str">
        <f t="shared" si="281"/>
        <v/>
      </c>
      <c r="CZ150" s="227" t="str">
        <f t="shared" si="281"/>
        <v/>
      </c>
      <c r="DA150" s="227" t="str">
        <f t="shared" si="281"/>
        <v/>
      </c>
      <c r="DB150" s="227" t="str">
        <f t="shared" si="281"/>
        <v/>
      </c>
      <c r="DC150" s="227" t="str">
        <f t="shared" si="281"/>
        <v/>
      </c>
      <c r="DD150" s="227" t="str">
        <f t="shared" si="281"/>
        <v/>
      </c>
      <c r="DE150" s="227" t="str">
        <f>IF(MIN(CU150:DD150)=0,"",MIN(CU150:DD150))</f>
        <v/>
      </c>
      <c r="DF150" s="65" t="s">
        <v>58</v>
      </c>
      <c r="DG150" s="65"/>
      <c r="DH150" s="65"/>
      <c r="DI150" s="65"/>
      <c r="DJ150" s="65"/>
      <c r="DK150" s="65"/>
      <c r="DL150" s="65"/>
      <c r="DM150" s="65"/>
      <c r="DN150" s="65"/>
      <c r="DO150" s="65"/>
      <c r="DP150" s="65"/>
      <c r="DQ150" s="65"/>
      <c r="DR150" s="65"/>
      <c r="DS150" s="65"/>
      <c r="DT150" s="65"/>
      <c r="DU150" s="65"/>
      <c r="DV150" s="65"/>
    </row>
    <row r="151" spans="1:126" hidden="1">
      <c r="A151" s="65"/>
      <c r="B151" s="65"/>
      <c r="C151" s="215"/>
      <c r="D151" s="219" t="e">
        <f>D150/FaceSheet!$E$21</f>
        <v>#VALUE!</v>
      </c>
      <c r="E151" s="219" t="e">
        <f>E150/FaceSheet!$E$21</f>
        <v>#VALUE!</v>
      </c>
      <c r="F151" s="219" t="e">
        <f>F150/FaceSheet!$E$21</f>
        <v>#VALUE!</v>
      </c>
      <c r="G151" s="219" t="e">
        <f>G150/FaceSheet!$E$21</f>
        <v>#VALUE!</v>
      </c>
      <c r="H151" s="219" t="e">
        <f>H150/FaceSheet!$E$21</f>
        <v>#VALUE!</v>
      </c>
      <c r="I151" s="219" t="e">
        <f>I150/FaceSheet!$E$21</f>
        <v>#VALUE!</v>
      </c>
      <c r="J151" s="219" t="e">
        <f>J150/FaceSheet!$E$21</f>
        <v>#VALUE!</v>
      </c>
      <c r="K151" s="219" t="e">
        <f>K150/FaceSheet!$E$21</f>
        <v>#VALUE!</v>
      </c>
      <c r="L151" s="219" t="e">
        <f>L150/FaceSheet!$E$21</f>
        <v>#VALUE!</v>
      </c>
      <c r="M151" s="219" t="e">
        <f>M150/FaceSheet!$E$21</f>
        <v>#VALUE!</v>
      </c>
      <c r="N151" s="219" t="e">
        <f>N150/FaceSheet!$E$21</f>
        <v>#VALUE!</v>
      </c>
      <c r="O151" s="65" t="s">
        <v>108</v>
      </c>
      <c r="P151" s="65"/>
      <c r="Q151" s="65"/>
      <c r="R151" s="65"/>
      <c r="S151" s="65"/>
      <c r="T151" s="65"/>
      <c r="U151" s="65"/>
      <c r="V151" s="215"/>
      <c r="W151" s="219" t="e">
        <f>W150/FaceSheet!$E$21</f>
        <v>#VALUE!</v>
      </c>
      <c r="X151" s="219" t="e">
        <f>X150/FaceSheet!$E$21</f>
        <v>#VALUE!</v>
      </c>
      <c r="Y151" s="219" t="e">
        <f>Y150/FaceSheet!$E$21</f>
        <v>#VALUE!</v>
      </c>
      <c r="Z151" s="219" t="e">
        <f>Z150/FaceSheet!$E$21</f>
        <v>#VALUE!</v>
      </c>
      <c r="AA151" s="219" t="e">
        <f>AA150/FaceSheet!$E$21</f>
        <v>#VALUE!</v>
      </c>
      <c r="AB151" s="219" t="e">
        <f>AB150/FaceSheet!$E$21</f>
        <v>#VALUE!</v>
      </c>
      <c r="AC151" s="219" t="e">
        <f>AC150/FaceSheet!$E$21</f>
        <v>#VALUE!</v>
      </c>
      <c r="AD151" s="219" t="e">
        <f>AD150/FaceSheet!$E$21</f>
        <v>#VALUE!</v>
      </c>
      <c r="AE151" s="219" t="e">
        <f>AE150/FaceSheet!$E$21</f>
        <v>#VALUE!</v>
      </c>
      <c r="AF151" s="219" t="e">
        <f>AF150/FaceSheet!$E$21</f>
        <v>#VALUE!</v>
      </c>
      <c r="AG151" s="219" t="e">
        <f>AG150/FaceSheet!$E$21</f>
        <v>#VALUE!</v>
      </c>
      <c r="AH151" s="65" t="s">
        <v>108</v>
      </c>
      <c r="AI151" s="65"/>
      <c r="AJ151" s="65"/>
      <c r="AK151" s="65"/>
      <c r="AL151" s="65"/>
      <c r="AM151" s="65"/>
      <c r="AN151" s="65"/>
      <c r="AO151" s="215"/>
      <c r="AP151" s="219" t="e">
        <f>AP150/FaceSheet!$E$21</f>
        <v>#VALUE!</v>
      </c>
      <c r="AQ151" s="219" t="e">
        <f>AQ150/FaceSheet!$E$21</f>
        <v>#VALUE!</v>
      </c>
      <c r="AR151" s="219" t="e">
        <f>AR150/FaceSheet!$E$21</f>
        <v>#VALUE!</v>
      </c>
      <c r="AS151" s="219" t="e">
        <f>AS150/FaceSheet!$E$21</f>
        <v>#VALUE!</v>
      </c>
      <c r="AT151" s="219" t="e">
        <f>AT150/FaceSheet!$E$21</f>
        <v>#VALUE!</v>
      </c>
      <c r="AU151" s="219" t="e">
        <f>AU150/FaceSheet!$E$21</f>
        <v>#VALUE!</v>
      </c>
      <c r="AV151" s="219" t="e">
        <f>AV150/FaceSheet!$E$21</f>
        <v>#VALUE!</v>
      </c>
      <c r="AW151" s="219" t="e">
        <f>AW150/FaceSheet!$E$21</f>
        <v>#VALUE!</v>
      </c>
      <c r="AX151" s="219" t="e">
        <f>AX150/FaceSheet!$E$21</f>
        <v>#VALUE!</v>
      </c>
      <c r="AY151" s="219" t="e">
        <f>AY150/FaceSheet!$E$21</f>
        <v>#VALUE!</v>
      </c>
      <c r="AZ151" s="219" t="e">
        <f>AZ150/FaceSheet!$E$21</f>
        <v>#VALUE!</v>
      </c>
      <c r="BA151" s="65" t="s">
        <v>108</v>
      </c>
      <c r="BB151" s="65"/>
      <c r="BC151" s="65"/>
      <c r="BD151" s="65"/>
      <c r="BE151" s="65"/>
      <c r="BF151" s="65"/>
      <c r="BG151" s="65"/>
      <c r="BH151" s="215"/>
      <c r="BI151" s="219" t="e">
        <f>BI150/FaceSheet!$E$21</f>
        <v>#VALUE!</v>
      </c>
      <c r="BJ151" s="219" t="e">
        <f>BJ150/FaceSheet!$E$21</f>
        <v>#VALUE!</v>
      </c>
      <c r="BK151" s="219" t="e">
        <f>BK150/FaceSheet!$E$21</f>
        <v>#VALUE!</v>
      </c>
      <c r="BL151" s="219" t="e">
        <f>BL150/FaceSheet!$E$21</f>
        <v>#VALUE!</v>
      </c>
      <c r="BM151" s="219" t="e">
        <f>BM150/FaceSheet!$E$21</f>
        <v>#VALUE!</v>
      </c>
      <c r="BN151" s="219" t="e">
        <f>BN150/FaceSheet!$E$21</f>
        <v>#VALUE!</v>
      </c>
      <c r="BO151" s="219" t="e">
        <f>BO150/FaceSheet!$E$21</f>
        <v>#VALUE!</v>
      </c>
      <c r="BP151" s="219" t="e">
        <f>BP150/FaceSheet!$E$21</f>
        <v>#VALUE!</v>
      </c>
      <c r="BQ151" s="219" t="e">
        <f>BQ150/FaceSheet!$E$21</f>
        <v>#VALUE!</v>
      </c>
      <c r="BR151" s="219" t="e">
        <f>BR150/FaceSheet!$E$21</f>
        <v>#VALUE!</v>
      </c>
      <c r="BS151" s="219" t="e">
        <f>BS150/FaceSheet!$E$21</f>
        <v>#VALUE!</v>
      </c>
      <c r="BT151" s="65" t="s">
        <v>108</v>
      </c>
      <c r="BU151" s="65"/>
      <c r="BV151" s="65"/>
      <c r="BW151" s="65"/>
      <c r="BX151" s="65"/>
      <c r="BY151" s="65"/>
      <c r="BZ151" s="65"/>
      <c r="CA151" s="215"/>
      <c r="CB151" s="219" t="e">
        <f>CB150/FaceSheet!$E$21</f>
        <v>#VALUE!</v>
      </c>
      <c r="CC151" s="219" t="e">
        <f>CC150/FaceSheet!$E$21</f>
        <v>#VALUE!</v>
      </c>
      <c r="CD151" s="219" t="e">
        <f>CD150/FaceSheet!$E$21</f>
        <v>#VALUE!</v>
      </c>
      <c r="CE151" s="219" t="e">
        <f>CE150/FaceSheet!$E$21</f>
        <v>#VALUE!</v>
      </c>
      <c r="CF151" s="219" t="e">
        <f>CF150/FaceSheet!$E$21</f>
        <v>#VALUE!</v>
      </c>
      <c r="CG151" s="219" t="e">
        <f>CG150/FaceSheet!$E$21</f>
        <v>#VALUE!</v>
      </c>
      <c r="CH151" s="219" t="e">
        <f>CH150/FaceSheet!$E$21</f>
        <v>#VALUE!</v>
      </c>
      <c r="CI151" s="219" t="e">
        <f>CI150/FaceSheet!$E$21</f>
        <v>#VALUE!</v>
      </c>
      <c r="CJ151" s="219" t="e">
        <f>CJ150/FaceSheet!$E$21</f>
        <v>#VALUE!</v>
      </c>
      <c r="CK151" s="219" t="e">
        <f>CK150/FaceSheet!$E$21</f>
        <v>#VALUE!</v>
      </c>
      <c r="CL151" s="219" t="e">
        <f>CL150/FaceSheet!$E$21</f>
        <v>#VALUE!</v>
      </c>
      <c r="CM151" s="65" t="s">
        <v>108</v>
      </c>
      <c r="CN151" s="65"/>
      <c r="CO151" s="65"/>
      <c r="CP151" s="65"/>
      <c r="CQ151" s="65"/>
      <c r="CR151" s="65"/>
      <c r="CS151" s="65"/>
      <c r="CT151" s="215"/>
      <c r="CU151" s="219" t="e">
        <f>CU150/FaceSheet!$E$21</f>
        <v>#VALUE!</v>
      </c>
      <c r="CV151" s="219" t="e">
        <f>CV150/FaceSheet!$E$21</f>
        <v>#VALUE!</v>
      </c>
      <c r="CW151" s="219" t="e">
        <f>CW150/FaceSheet!$E$21</f>
        <v>#VALUE!</v>
      </c>
      <c r="CX151" s="219" t="e">
        <f>CX150/FaceSheet!$E$21</f>
        <v>#VALUE!</v>
      </c>
      <c r="CY151" s="219" t="e">
        <f>CY150/FaceSheet!$E$21</f>
        <v>#VALUE!</v>
      </c>
      <c r="CZ151" s="219" t="e">
        <f>CZ150/FaceSheet!$E$21</f>
        <v>#VALUE!</v>
      </c>
      <c r="DA151" s="219" t="e">
        <f>DA150/FaceSheet!$E$21</f>
        <v>#VALUE!</v>
      </c>
      <c r="DB151" s="219" t="e">
        <f>DB150/FaceSheet!$E$21</f>
        <v>#VALUE!</v>
      </c>
      <c r="DC151" s="219" t="e">
        <f>DC150/FaceSheet!$E$21</f>
        <v>#VALUE!</v>
      </c>
      <c r="DD151" s="219" t="e">
        <f>DD150/FaceSheet!$E$21</f>
        <v>#VALUE!</v>
      </c>
      <c r="DE151" s="219" t="e">
        <f>DE150/FaceSheet!$E$21</f>
        <v>#VALUE!</v>
      </c>
      <c r="DF151" s="65" t="s">
        <v>108</v>
      </c>
      <c r="DG151" s="65"/>
      <c r="DH151" s="65"/>
      <c r="DI151" s="65"/>
      <c r="DJ151" s="65"/>
      <c r="DK151" s="65"/>
      <c r="DL151" s="65"/>
      <c r="DM151" s="65"/>
      <c r="DN151" s="65"/>
      <c r="DO151" s="65"/>
      <c r="DP151" s="65"/>
      <c r="DQ151" s="65"/>
      <c r="DR151" s="65"/>
      <c r="DS151" s="65"/>
      <c r="DT151" s="65"/>
      <c r="DU151" s="65"/>
      <c r="DV151" s="65"/>
    </row>
    <row r="152" spans="1:126" hidden="1">
      <c r="A152" s="65"/>
      <c r="B152" s="65"/>
      <c r="C152" s="215"/>
      <c r="D152" s="173"/>
      <c r="E152" s="215"/>
      <c r="F152" s="173"/>
      <c r="G152" s="215"/>
      <c r="H152" s="173"/>
      <c r="I152" s="209"/>
      <c r="J152" s="209"/>
      <c r="K152" s="209"/>
      <c r="L152" s="209"/>
      <c r="M152" s="209"/>
      <c r="N152" s="65"/>
      <c r="O152" s="65"/>
      <c r="P152" s="65"/>
      <c r="Q152" s="65"/>
      <c r="R152" s="65"/>
      <c r="S152" s="65"/>
      <c r="T152" s="65"/>
      <c r="U152" s="65"/>
      <c r="V152" s="215"/>
      <c r="W152" s="173"/>
      <c r="X152" s="215"/>
      <c r="Y152" s="173"/>
      <c r="Z152" s="215"/>
      <c r="AA152" s="173"/>
      <c r="AB152" s="209"/>
      <c r="AC152" s="209"/>
      <c r="AD152" s="209"/>
      <c r="AE152" s="209"/>
      <c r="AF152" s="209"/>
      <c r="AG152" s="65"/>
      <c r="AH152" s="65"/>
      <c r="AI152" s="65"/>
      <c r="AJ152" s="65"/>
      <c r="AK152" s="65"/>
      <c r="AL152" s="65"/>
      <c r="AM152" s="65"/>
      <c r="AN152" s="65"/>
      <c r="AO152" s="215"/>
      <c r="AP152" s="173"/>
      <c r="AQ152" s="215"/>
      <c r="AR152" s="173"/>
      <c r="AS152" s="215"/>
      <c r="AT152" s="173"/>
      <c r="AU152" s="209"/>
      <c r="AV152" s="209"/>
      <c r="AW152" s="209"/>
      <c r="AX152" s="209"/>
      <c r="AY152" s="209"/>
      <c r="AZ152" s="65"/>
      <c r="BA152" s="65"/>
      <c r="BB152" s="65"/>
      <c r="BC152" s="65"/>
      <c r="BD152" s="65"/>
      <c r="BE152" s="65"/>
      <c r="BF152" s="65"/>
      <c r="BG152" s="65"/>
      <c r="BH152" s="215"/>
      <c r="BI152" s="173"/>
      <c r="BJ152" s="215"/>
      <c r="BK152" s="173"/>
      <c r="BL152" s="215"/>
      <c r="BM152" s="173"/>
      <c r="BN152" s="209"/>
      <c r="BO152" s="209"/>
      <c r="BP152" s="209"/>
      <c r="BQ152" s="209"/>
      <c r="BR152" s="209"/>
      <c r="BS152" s="65"/>
      <c r="BT152" s="65"/>
      <c r="BU152" s="65"/>
      <c r="BV152" s="65"/>
      <c r="BW152" s="65"/>
      <c r="BX152" s="65"/>
      <c r="BY152" s="65"/>
      <c r="BZ152" s="65"/>
      <c r="CA152" s="215"/>
      <c r="CB152" s="173"/>
      <c r="CC152" s="215"/>
      <c r="CD152" s="173"/>
      <c r="CE152" s="215"/>
      <c r="CF152" s="173"/>
      <c r="CG152" s="209"/>
      <c r="CH152" s="209"/>
      <c r="CI152" s="209"/>
      <c r="CJ152" s="209"/>
      <c r="CK152" s="209"/>
      <c r="CL152" s="65"/>
      <c r="CM152" s="65"/>
      <c r="CN152" s="65"/>
      <c r="CO152" s="65"/>
      <c r="CP152" s="65"/>
      <c r="CQ152" s="65"/>
      <c r="CR152" s="65"/>
      <c r="CS152" s="65"/>
      <c r="CT152" s="215"/>
      <c r="CU152" s="173"/>
      <c r="CV152" s="215"/>
      <c r="CW152" s="173"/>
      <c r="CX152" s="215"/>
      <c r="CY152" s="173"/>
      <c r="CZ152" s="209"/>
      <c r="DA152" s="209"/>
      <c r="DB152" s="209"/>
      <c r="DC152" s="209"/>
      <c r="DD152" s="209"/>
      <c r="DE152" s="65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65"/>
      <c r="DQ152" s="65"/>
      <c r="DR152" s="65"/>
      <c r="DS152" s="65"/>
      <c r="DT152" s="65"/>
      <c r="DU152" s="65"/>
      <c r="DV152" s="65"/>
    </row>
    <row r="153" spans="1:126" hidden="1">
      <c r="A153" s="65"/>
      <c r="B153" s="65"/>
      <c r="C153" s="215"/>
      <c r="D153" s="173"/>
      <c r="E153" s="215"/>
      <c r="F153" s="173"/>
      <c r="G153" s="215"/>
      <c r="H153" s="173"/>
      <c r="I153" s="209"/>
      <c r="J153" s="209"/>
      <c r="K153" s="209"/>
      <c r="L153" s="209"/>
      <c r="M153" s="209"/>
      <c r="N153" s="65"/>
      <c r="O153" s="65"/>
      <c r="P153" s="65"/>
      <c r="Q153" s="65"/>
      <c r="R153" s="65"/>
      <c r="S153" s="65"/>
      <c r="T153" s="65"/>
      <c r="U153" s="65"/>
      <c r="V153" s="215"/>
      <c r="W153" s="173"/>
      <c r="X153" s="215"/>
      <c r="Y153" s="173"/>
      <c r="Z153" s="215"/>
      <c r="AA153" s="173"/>
      <c r="AB153" s="209"/>
      <c r="AC153" s="209"/>
      <c r="AD153" s="209"/>
      <c r="AE153" s="209"/>
      <c r="AF153" s="209"/>
      <c r="AG153" s="65"/>
      <c r="AH153" s="65"/>
      <c r="AI153" s="65"/>
      <c r="AJ153" s="65"/>
      <c r="AK153" s="65"/>
      <c r="AL153" s="65"/>
      <c r="AM153" s="65"/>
      <c r="AN153" s="65"/>
      <c r="AO153" s="215"/>
      <c r="AP153" s="173"/>
      <c r="AQ153" s="215"/>
      <c r="AR153" s="173"/>
      <c r="AS153" s="215"/>
      <c r="AT153" s="173"/>
      <c r="AU153" s="209"/>
      <c r="AV153" s="209"/>
      <c r="AW153" s="209"/>
      <c r="AX153" s="209"/>
      <c r="AY153" s="209"/>
      <c r="AZ153" s="65"/>
      <c r="BA153" s="65"/>
      <c r="BB153" s="65"/>
      <c r="BC153" s="65"/>
      <c r="BD153" s="65"/>
      <c r="BE153" s="65"/>
      <c r="BF153" s="65"/>
      <c r="BG153" s="65"/>
      <c r="BH153" s="215"/>
      <c r="BI153" s="173"/>
      <c r="BJ153" s="215"/>
      <c r="BK153" s="173"/>
      <c r="BL153" s="215"/>
      <c r="BM153" s="173"/>
      <c r="BN153" s="209"/>
      <c r="BO153" s="209"/>
      <c r="BP153" s="209"/>
      <c r="BQ153" s="209"/>
      <c r="BR153" s="209"/>
      <c r="BS153" s="65"/>
      <c r="BT153" s="65"/>
      <c r="BU153" s="65"/>
      <c r="BV153" s="65"/>
      <c r="BW153" s="65"/>
      <c r="BX153" s="65"/>
      <c r="BY153" s="65"/>
      <c r="BZ153" s="65"/>
      <c r="CA153" s="215"/>
      <c r="CB153" s="173"/>
      <c r="CC153" s="215"/>
      <c r="CD153" s="173"/>
      <c r="CE153" s="215"/>
      <c r="CF153" s="173"/>
      <c r="CG153" s="209"/>
      <c r="CH153" s="209"/>
      <c r="CI153" s="209"/>
      <c r="CJ153" s="209"/>
      <c r="CK153" s="209"/>
      <c r="CL153" s="65"/>
      <c r="CM153" s="65"/>
      <c r="CN153" s="65"/>
      <c r="CO153" s="65"/>
      <c r="CP153" s="65"/>
      <c r="CQ153" s="65"/>
      <c r="CR153" s="65"/>
      <c r="CS153" s="65"/>
      <c r="CT153" s="215"/>
      <c r="CU153" s="173"/>
      <c r="CV153" s="215"/>
      <c r="CW153" s="173"/>
      <c r="CX153" s="215"/>
      <c r="CY153" s="173"/>
      <c r="CZ153" s="209"/>
      <c r="DA153" s="209"/>
      <c r="DB153" s="209"/>
      <c r="DC153" s="209"/>
      <c r="DD153" s="209"/>
      <c r="DE153" s="65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65"/>
      <c r="DQ153" s="65"/>
      <c r="DR153" s="65"/>
      <c r="DS153" s="65"/>
      <c r="DT153" s="65"/>
      <c r="DU153" s="65"/>
      <c r="DV153" s="65"/>
    </row>
    <row r="154" spans="1:126" hidden="1">
      <c r="A154" s="65"/>
      <c r="B154" s="65"/>
      <c r="C154" s="215"/>
      <c r="D154" s="222"/>
      <c r="E154" s="223"/>
      <c r="F154" s="222"/>
      <c r="G154" s="223"/>
      <c r="H154" s="222"/>
      <c r="I154" s="224"/>
      <c r="J154" s="224"/>
      <c r="K154" s="224"/>
      <c r="L154" s="224"/>
      <c r="M154" s="224"/>
      <c r="N154" s="226" t="s">
        <v>84</v>
      </c>
      <c r="O154" s="65"/>
      <c r="P154" s="65"/>
      <c r="Q154" s="65"/>
      <c r="R154" s="65"/>
      <c r="S154" s="65"/>
      <c r="T154" s="65"/>
      <c r="U154" s="65"/>
      <c r="V154" s="215"/>
      <c r="W154" s="222"/>
      <c r="X154" s="223"/>
      <c r="Y154" s="222"/>
      <c r="Z154" s="223"/>
      <c r="AA154" s="222"/>
      <c r="AB154" s="224"/>
      <c r="AC154" s="224"/>
      <c r="AD154" s="224"/>
      <c r="AE154" s="224"/>
      <c r="AF154" s="224"/>
      <c r="AG154" s="226" t="s">
        <v>84</v>
      </c>
      <c r="AH154" s="65"/>
      <c r="AI154" s="65"/>
      <c r="AJ154" s="65"/>
      <c r="AK154" s="65"/>
      <c r="AL154" s="65"/>
      <c r="AM154" s="65"/>
      <c r="AN154" s="65"/>
      <c r="AO154" s="215"/>
      <c r="AP154" s="222"/>
      <c r="AQ154" s="223"/>
      <c r="AR154" s="222"/>
      <c r="AS154" s="223"/>
      <c r="AT154" s="222"/>
      <c r="AU154" s="224"/>
      <c r="AV154" s="224"/>
      <c r="AW154" s="224"/>
      <c r="AX154" s="224"/>
      <c r="AY154" s="224"/>
      <c r="AZ154" s="226" t="s">
        <v>84</v>
      </c>
      <c r="BA154" s="65"/>
      <c r="BB154" s="65"/>
      <c r="BC154" s="65"/>
      <c r="BD154" s="65"/>
      <c r="BE154" s="65"/>
      <c r="BF154" s="65"/>
      <c r="BG154" s="65"/>
      <c r="BH154" s="215"/>
      <c r="BI154" s="222"/>
      <c r="BJ154" s="223"/>
      <c r="BK154" s="222"/>
      <c r="BL154" s="223"/>
      <c r="BM154" s="222"/>
      <c r="BN154" s="224"/>
      <c r="BO154" s="224"/>
      <c r="BP154" s="224"/>
      <c r="BQ154" s="224"/>
      <c r="BR154" s="224"/>
      <c r="BS154" s="226" t="s">
        <v>84</v>
      </c>
      <c r="BT154" s="65"/>
      <c r="BU154" s="65"/>
      <c r="BV154" s="65"/>
      <c r="BW154" s="65"/>
      <c r="BX154" s="65"/>
      <c r="BY154" s="65"/>
      <c r="BZ154" s="65"/>
      <c r="CA154" s="215"/>
      <c r="CB154" s="222"/>
      <c r="CC154" s="223"/>
      <c r="CD154" s="222"/>
      <c r="CE154" s="223"/>
      <c r="CF154" s="222"/>
      <c r="CG154" s="224"/>
      <c r="CH154" s="224"/>
      <c r="CI154" s="224"/>
      <c r="CJ154" s="224"/>
      <c r="CK154" s="224"/>
      <c r="CL154" s="226" t="s">
        <v>84</v>
      </c>
      <c r="CM154" s="65"/>
      <c r="CN154" s="65"/>
      <c r="CO154" s="65"/>
      <c r="CP154" s="65"/>
      <c r="CQ154" s="65"/>
      <c r="CR154" s="65"/>
      <c r="CS154" s="65"/>
      <c r="CT154" s="215"/>
      <c r="CU154" s="222"/>
      <c r="CV154" s="223"/>
      <c r="CW154" s="222"/>
      <c r="CX154" s="223"/>
      <c r="CY154" s="222"/>
      <c r="CZ154" s="224"/>
      <c r="DA154" s="224"/>
      <c r="DB154" s="224"/>
      <c r="DC154" s="224"/>
      <c r="DD154" s="224"/>
      <c r="DE154" s="226" t="s">
        <v>84</v>
      </c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65"/>
      <c r="DQ154" s="65"/>
      <c r="DR154" s="65"/>
      <c r="DS154" s="65"/>
      <c r="DT154" s="65"/>
      <c r="DU154" s="65"/>
      <c r="DV154" s="65"/>
    </row>
    <row r="155" spans="1:126" hidden="1">
      <c r="A155" s="65"/>
      <c r="B155" s="65"/>
      <c r="C155" s="215"/>
      <c r="D155" s="228" t="str">
        <f>IF(D92="*",D101,"")</f>
        <v/>
      </c>
      <c r="E155" s="228" t="str">
        <f t="shared" ref="E155:M155" si="282">IF(E92="*",E101,"")</f>
        <v/>
      </c>
      <c r="F155" s="228" t="str">
        <f t="shared" si="282"/>
        <v/>
      </c>
      <c r="G155" s="228" t="str">
        <f t="shared" si="282"/>
        <v/>
      </c>
      <c r="H155" s="228" t="str">
        <f t="shared" si="282"/>
        <v/>
      </c>
      <c r="I155" s="228" t="str">
        <f t="shared" si="282"/>
        <v/>
      </c>
      <c r="J155" s="228" t="str">
        <f t="shared" si="282"/>
        <v/>
      </c>
      <c r="K155" s="228" t="str">
        <f t="shared" si="282"/>
        <v/>
      </c>
      <c r="L155" s="228" t="str">
        <f t="shared" si="282"/>
        <v/>
      </c>
      <c r="M155" s="228" t="str">
        <f t="shared" si="282"/>
        <v/>
      </c>
      <c r="N155" s="228" t="str">
        <f>IF(MIN(D155:M155)=0,"",MIN(D155:M155))</f>
        <v/>
      </c>
      <c r="O155" s="65" t="s">
        <v>107</v>
      </c>
      <c r="P155" s="65"/>
      <c r="Q155" s="65"/>
      <c r="R155" s="65"/>
      <c r="S155" s="65"/>
      <c r="T155" s="65"/>
      <c r="U155" s="65"/>
      <c r="V155" s="215"/>
      <c r="W155" s="228" t="str">
        <f>IF(W92="*",W101,"")</f>
        <v/>
      </c>
      <c r="X155" s="228" t="str">
        <f t="shared" ref="X155:AF155" si="283">IF(X92="*",X101,"")</f>
        <v/>
      </c>
      <c r="Y155" s="228" t="str">
        <f t="shared" si="283"/>
        <v/>
      </c>
      <c r="Z155" s="228" t="str">
        <f t="shared" si="283"/>
        <v/>
      </c>
      <c r="AA155" s="228" t="str">
        <f t="shared" si="283"/>
        <v/>
      </c>
      <c r="AB155" s="228" t="str">
        <f t="shared" si="283"/>
        <v/>
      </c>
      <c r="AC155" s="228" t="str">
        <f t="shared" si="283"/>
        <v/>
      </c>
      <c r="AD155" s="228" t="str">
        <f t="shared" si="283"/>
        <v/>
      </c>
      <c r="AE155" s="228" t="str">
        <f t="shared" si="283"/>
        <v/>
      </c>
      <c r="AF155" s="228" t="str">
        <f t="shared" si="283"/>
        <v/>
      </c>
      <c r="AG155" s="228" t="str">
        <f>IF(MIN(W155:AF155)=0,"",MIN(W155:AF155))</f>
        <v/>
      </c>
      <c r="AH155" s="65" t="s">
        <v>58</v>
      </c>
      <c r="AI155" s="65"/>
      <c r="AJ155" s="65"/>
      <c r="AK155" s="65"/>
      <c r="AL155" s="65"/>
      <c r="AM155" s="65"/>
      <c r="AN155" s="65"/>
      <c r="AO155" s="215"/>
      <c r="AP155" s="228" t="str">
        <f>IF(AP92="*",AP101,"")</f>
        <v/>
      </c>
      <c r="AQ155" s="228" t="str">
        <f t="shared" ref="AQ155:AY155" si="284">IF(AQ92="*",AQ101,"")</f>
        <v/>
      </c>
      <c r="AR155" s="228" t="str">
        <f t="shared" si="284"/>
        <v/>
      </c>
      <c r="AS155" s="228" t="str">
        <f t="shared" si="284"/>
        <v/>
      </c>
      <c r="AT155" s="228" t="str">
        <f t="shared" si="284"/>
        <v/>
      </c>
      <c r="AU155" s="228" t="str">
        <f t="shared" si="284"/>
        <v/>
      </c>
      <c r="AV155" s="228" t="str">
        <f t="shared" si="284"/>
        <v/>
      </c>
      <c r="AW155" s="228" t="str">
        <f t="shared" si="284"/>
        <v/>
      </c>
      <c r="AX155" s="228" t="str">
        <f t="shared" si="284"/>
        <v/>
      </c>
      <c r="AY155" s="228" t="str">
        <f t="shared" si="284"/>
        <v/>
      </c>
      <c r="AZ155" s="228" t="str">
        <f>IF(MIN(AP155:AY155)=0,"",MIN(AP155:AY155))</f>
        <v/>
      </c>
      <c r="BA155" s="65" t="s">
        <v>58</v>
      </c>
      <c r="BB155" s="65"/>
      <c r="BC155" s="65"/>
      <c r="BD155" s="65"/>
      <c r="BE155" s="65"/>
      <c r="BF155" s="65"/>
      <c r="BG155" s="65"/>
      <c r="BH155" s="215"/>
      <c r="BI155" s="228" t="str">
        <f>IF(BI92="*",BI101,"")</f>
        <v/>
      </c>
      <c r="BJ155" s="228" t="str">
        <f t="shared" ref="BJ155:BR155" si="285">IF(BJ92="*",BJ101,"")</f>
        <v/>
      </c>
      <c r="BK155" s="228" t="str">
        <f t="shared" si="285"/>
        <v/>
      </c>
      <c r="BL155" s="228" t="str">
        <f t="shared" si="285"/>
        <v/>
      </c>
      <c r="BM155" s="228" t="str">
        <f t="shared" si="285"/>
        <v/>
      </c>
      <c r="BN155" s="228" t="str">
        <f t="shared" si="285"/>
        <v/>
      </c>
      <c r="BO155" s="228" t="str">
        <f t="shared" si="285"/>
        <v/>
      </c>
      <c r="BP155" s="228" t="str">
        <f t="shared" si="285"/>
        <v/>
      </c>
      <c r="BQ155" s="228" t="str">
        <f t="shared" si="285"/>
        <v/>
      </c>
      <c r="BR155" s="228" t="str">
        <f t="shared" si="285"/>
        <v/>
      </c>
      <c r="BS155" s="228" t="str">
        <f>IF(MIN(BI155:BR155)=0,"",MIN(BI155:BR155))</f>
        <v/>
      </c>
      <c r="BT155" s="65" t="s">
        <v>58</v>
      </c>
      <c r="BU155" s="65"/>
      <c r="BV155" s="65"/>
      <c r="BW155" s="65"/>
      <c r="BX155" s="65"/>
      <c r="BY155" s="65"/>
      <c r="BZ155" s="65"/>
      <c r="CA155" s="215"/>
      <c r="CB155" s="228" t="str">
        <f>IF(CB92="*",CB101,"")</f>
        <v/>
      </c>
      <c r="CC155" s="228" t="str">
        <f t="shared" ref="CC155:CK155" si="286">IF(CC92="*",CC101,"")</f>
        <v/>
      </c>
      <c r="CD155" s="228" t="str">
        <f t="shared" si="286"/>
        <v/>
      </c>
      <c r="CE155" s="228" t="str">
        <f t="shared" si="286"/>
        <v/>
      </c>
      <c r="CF155" s="228" t="str">
        <f t="shared" si="286"/>
        <v/>
      </c>
      <c r="CG155" s="228" t="str">
        <f t="shared" si="286"/>
        <v/>
      </c>
      <c r="CH155" s="228" t="str">
        <f t="shared" si="286"/>
        <v/>
      </c>
      <c r="CI155" s="228" t="str">
        <f t="shared" si="286"/>
        <v/>
      </c>
      <c r="CJ155" s="228" t="str">
        <f t="shared" si="286"/>
        <v/>
      </c>
      <c r="CK155" s="228" t="str">
        <f t="shared" si="286"/>
        <v/>
      </c>
      <c r="CL155" s="228" t="str">
        <f>IF(MIN(CB155:CK155)=0,"",MIN(CB155:CK155))</f>
        <v/>
      </c>
      <c r="CM155" s="65" t="s">
        <v>58</v>
      </c>
      <c r="CN155" s="65"/>
      <c r="CO155" s="65"/>
      <c r="CP155" s="65"/>
      <c r="CQ155" s="65"/>
      <c r="CR155" s="65"/>
      <c r="CS155" s="65"/>
      <c r="CT155" s="215"/>
      <c r="CU155" s="228" t="str">
        <f>IF(CU92="*",CU101,"")</f>
        <v/>
      </c>
      <c r="CV155" s="228" t="str">
        <f t="shared" ref="CV155:DD155" si="287">IF(CV92="*",CV101,"")</f>
        <v/>
      </c>
      <c r="CW155" s="228" t="str">
        <f t="shared" si="287"/>
        <v/>
      </c>
      <c r="CX155" s="228" t="str">
        <f t="shared" si="287"/>
        <v/>
      </c>
      <c r="CY155" s="228" t="str">
        <f t="shared" si="287"/>
        <v/>
      </c>
      <c r="CZ155" s="228" t="str">
        <f t="shared" si="287"/>
        <v/>
      </c>
      <c r="DA155" s="228" t="str">
        <f t="shared" si="287"/>
        <v/>
      </c>
      <c r="DB155" s="228" t="str">
        <f t="shared" si="287"/>
        <v/>
      </c>
      <c r="DC155" s="228" t="str">
        <f t="shared" si="287"/>
        <v/>
      </c>
      <c r="DD155" s="228" t="str">
        <f t="shared" si="287"/>
        <v/>
      </c>
      <c r="DE155" s="228" t="str">
        <f>IF(MIN(CU155:DD155)=0,"",MIN(CU155:DD155))</f>
        <v/>
      </c>
      <c r="DF155" s="65" t="s">
        <v>58</v>
      </c>
      <c r="DG155" s="65"/>
      <c r="DH155" s="65"/>
      <c r="DI155" s="65"/>
      <c r="DJ155" s="65"/>
      <c r="DK155" s="65"/>
      <c r="DL155" s="65"/>
      <c r="DM155" s="65"/>
      <c r="DN155" s="65"/>
      <c r="DO155" s="65"/>
      <c r="DP155" s="65"/>
      <c r="DQ155" s="65"/>
      <c r="DR155" s="65"/>
      <c r="DS155" s="65"/>
      <c r="DT155" s="65"/>
      <c r="DU155" s="65"/>
      <c r="DV155" s="65"/>
    </row>
    <row r="156" spans="1:126" hidden="1">
      <c r="A156" s="65"/>
      <c r="B156" s="65"/>
      <c r="C156" s="215"/>
      <c r="D156" s="226" t="e">
        <f>D155/FaceSheet!$E$20</f>
        <v>#VALUE!</v>
      </c>
      <c r="E156" s="226" t="e">
        <f>E155/FaceSheet!$E$20</f>
        <v>#VALUE!</v>
      </c>
      <c r="F156" s="226" t="e">
        <f>F155/FaceSheet!$E$20</f>
        <v>#VALUE!</v>
      </c>
      <c r="G156" s="226" t="e">
        <f>G155/FaceSheet!$E$20</f>
        <v>#VALUE!</v>
      </c>
      <c r="H156" s="226" t="e">
        <f>H155/FaceSheet!$E$20</f>
        <v>#VALUE!</v>
      </c>
      <c r="I156" s="226" t="e">
        <f>I155/FaceSheet!$E$20</f>
        <v>#VALUE!</v>
      </c>
      <c r="J156" s="226" t="e">
        <f>J155/FaceSheet!$E$20</f>
        <v>#VALUE!</v>
      </c>
      <c r="K156" s="226" t="e">
        <f>K155/FaceSheet!$E$20</f>
        <v>#VALUE!</v>
      </c>
      <c r="L156" s="226" t="e">
        <f>L155/FaceSheet!$E$20</f>
        <v>#VALUE!</v>
      </c>
      <c r="M156" s="226" t="e">
        <f>M155/FaceSheet!$E$20</f>
        <v>#VALUE!</v>
      </c>
      <c r="N156" s="226" t="e">
        <f>N155/FaceSheet!$E$20</f>
        <v>#VALUE!</v>
      </c>
      <c r="O156" s="65" t="s">
        <v>108</v>
      </c>
      <c r="P156" s="65"/>
      <c r="Q156" s="65"/>
      <c r="R156" s="65"/>
      <c r="S156" s="65"/>
      <c r="T156" s="65"/>
      <c r="U156" s="65"/>
      <c r="V156" s="215"/>
      <c r="W156" s="226" t="e">
        <f>W155/FaceSheet!$E$20</f>
        <v>#VALUE!</v>
      </c>
      <c r="X156" s="226" t="e">
        <f>X155/FaceSheet!$E$20</f>
        <v>#VALUE!</v>
      </c>
      <c r="Y156" s="226" t="e">
        <f>Y155/FaceSheet!$E$20</f>
        <v>#VALUE!</v>
      </c>
      <c r="Z156" s="226" t="e">
        <f>Z155/FaceSheet!$E$20</f>
        <v>#VALUE!</v>
      </c>
      <c r="AA156" s="226" t="e">
        <f>AA155/FaceSheet!$E$20</f>
        <v>#VALUE!</v>
      </c>
      <c r="AB156" s="226" t="e">
        <f>AB155/FaceSheet!$E$20</f>
        <v>#VALUE!</v>
      </c>
      <c r="AC156" s="226" t="e">
        <f>AC155/FaceSheet!$E$20</f>
        <v>#VALUE!</v>
      </c>
      <c r="AD156" s="226" t="e">
        <f>AD155/FaceSheet!$E$20</f>
        <v>#VALUE!</v>
      </c>
      <c r="AE156" s="226" t="e">
        <f>AE155/FaceSheet!$E$20</f>
        <v>#VALUE!</v>
      </c>
      <c r="AF156" s="226" t="e">
        <f>AF155/FaceSheet!$E$20</f>
        <v>#VALUE!</v>
      </c>
      <c r="AG156" s="226" t="e">
        <f>AG155/FaceSheet!$E$20</f>
        <v>#VALUE!</v>
      </c>
      <c r="AH156" s="65" t="s">
        <v>108</v>
      </c>
      <c r="AI156" s="65"/>
      <c r="AJ156" s="65"/>
      <c r="AK156" s="65"/>
      <c r="AL156" s="65"/>
      <c r="AM156" s="65"/>
      <c r="AN156" s="65"/>
      <c r="AO156" s="215"/>
      <c r="AP156" s="226" t="e">
        <f>AP155/FaceSheet!$E$20</f>
        <v>#VALUE!</v>
      </c>
      <c r="AQ156" s="226" t="e">
        <f>AQ155/FaceSheet!$E$20</f>
        <v>#VALUE!</v>
      </c>
      <c r="AR156" s="226" t="e">
        <f>AR155/FaceSheet!$E$20</f>
        <v>#VALUE!</v>
      </c>
      <c r="AS156" s="226" t="e">
        <f>AS155/FaceSheet!$E$20</f>
        <v>#VALUE!</v>
      </c>
      <c r="AT156" s="226" t="e">
        <f>AT155/FaceSheet!$E$20</f>
        <v>#VALUE!</v>
      </c>
      <c r="AU156" s="226" t="e">
        <f>AU155/FaceSheet!$E$20</f>
        <v>#VALUE!</v>
      </c>
      <c r="AV156" s="226" t="e">
        <f>AV155/FaceSheet!$E$20</f>
        <v>#VALUE!</v>
      </c>
      <c r="AW156" s="226" t="e">
        <f>AW155/FaceSheet!$E$20</f>
        <v>#VALUE!</v>
      </c>
      <c r="AX156" s="226" t="e">
        <f>AX155/FaceSheet!$E$20</f>
        <v>#VALUE!</v>
      </c>
      <c r="AY156" s="226" t="e">
        <f>AY155/FaceSheet!$E$20</f>
        <v>#VALUE!</v>
      </c>
      <c r="AZ156" s="226" t="e">
        <f>AZ155/FaceSheet!$E$20</f>
        <v>#VALUE!</v>
      </c>
      <c r="BA156" s="65" t="s">
        <v>108</v>
      </c>
      <c r="BB156" s="65"/>
      <c r="BC156" s="65"/>
      <c r="BD156" s="65"/>
      <c r="BE156" s="65"/>
      <c r="BF156" s="65"/>
      <c r="BG156" s="65"/>
      <c r="BH156" s="215"/>
      <c r="BI156" s="226" t="e">
        <f>BI155/FaceSheet!$E$20</f>
        <v>#VALUE!</v>
      </c>
      <c r="BJ156" s="226" t="e">
        <f>BJ155/FaceSheet!$E$20</f>
        <v>#VALUE!</v>
      </c>
      <c r="BK156" s="226" t="e">
        <f>BK155/FaceSheet!$E$20</f>
        <v>#VALUE!</v>
      </c>
      <c r="BL156" s="226" t="e">
        <f>BL155/FaceSheet!$E$20</f>
        <v>#VALUE!</v>
      </c>
      <c r="BM156" s="226" t="e">
        <f>BM155/FaceSheet!$E$20</f>
        <v>#VALUE!</v>
      </c>
      <c r="BN156" s="226" t="e">
        <f>BN155/FaceSheet!$E$20</f>
        <v>#VALUE!</v>
      </c>
      <c r="BO156" s="226" t="e">
        <f>BO155/FaceSheet!$E$20</f>
        <v>#VALUE!</v>
      </c>
      <c r="BP156" s="226" t="e">
        <f>BP155/FaceSheet!$E$20</f>
        <v>#VALUE!</v>
      </c>
      <c r="BQ156" s="226" t="e">
        <f>BQ155/FaceSheet!$E$20</f>
        <v>#VALUE!</v>
      </c>
      <c r="BR156" s="226" t="e">
        <f>BR155/FaceSheet!$E$20</f>
        <v>#VALUE!</v>
      </c>
      <c r="BS156" s="226" t="e">
        <f>BS155/FaceSheet!$E$20</f>
        <v>#VALUE!</v>
      </c>
      <c r="BT156" s="65" t="s">
        <v>108</v>
      </c>
      <c r="BU156" s="65"/>
      <c r="BV156" s="65"/>
      <c r="BW156" s="65"/>
      <c r="BX156" s="65"/>
      <c r="BY156" s="65"/>
      <c r="BZ156" s="65"/>
      <c r="CA156" s="215"/>
      <c r="CB156" s="226" t="e">
        <f>CB155/FaceSheet!$E$20</f>
        <v>#VALUE!</v>
      </c>
      <c r="CC156" s="226" t="e">
        <f>CC155/FaceSheet!$E$20</f>
        <v>#VALUE!</v>
      </c>
      <c r="CD156" s="226" t="e">
        <f>CD155/FaceSheet!$E$20</f>
        <v>#VALUE!</v>
      </c>
      <c r="CE156" s="226" t="e">
        <f>CE155/FaceSheet!$E$20</f>
        <v>#VALUE!</v>
      </c>
      <c r="CF156" s="226" t="e">
        <f>CF155/FaceSheet!$E$20</f>
        <v>#VALUE!</v>
      </c>
      <c r="CG156" s="226" t="e">
        <f>CG155/FaceSheet!$E$20</f>
        <v>#VALUE!</v>
      </c>
      <c r="CH156" s="226" t="e">
        <f>CH155/FaceSheet!$E$20</f>
        <v>#VALUE!</v>
      </c>
      <c r="CI156" s="226" t="e">
        <f>CI155/FaceSheet!$E$20</f>
        <v>#VALUE!</v>
      </c>
      <c r="CJ156" s="226" t="e">
        <f>CJ155/FaceSheet!$E$20</f>
        <v>#VALUE!</v>
      </c>
      <c r="CK156" s="226" t="e">
        <f>CK155/FaceSheet!$E$20</f>
        <v>#VALUE!</v>
      </c>
      <c r="CL156" s="226" t="e">
        <f>CL155/FaceSheet!$E$20</f>
        <v>#VALUE!</v>
      </c>
      <c r="CM156" s="65" t="s">
        <v>108</v>
      </c>
      <c r="CN156" s="65"/>
      <c r="CO156" s="65"/>
      <c r="CP156" s="65"/>
      <c r="CQ156" s="65"/>
      <c r="CR156" s="65"/>
      <c r="CS156" s="65"/>
      <c r="CT156" s="215"/>
      <c r="CU156" s="226" t="e">
        <f>CU155/FaceSheet!$E$20</f>
        <v>#VALUE!</v>
      </c>
      <c r="CV156" s="226" t="e">
        <f>CV155/FaceSheet!$E$20</f>
        <v>#VALUE!</v>
      </c>
      <c r="CW156" s="226" t="e">
        <f>CW155/FaceSheet!$E$20</f>
        <v>#VALUE!</v>
      </c>
      <c r="CX156" s="226" t="e">
        <f>CX155/FaceSheet!$E$20</f>
        <v>#VALUE!</v>
      </c>
      <c r="CY156" s="226" t="e">
        <f>CY155/FaceSheet!$E$20</f>
        <v>#VALUE!</v>
      </c>
      <c r="CZ156" s="226" t="e">
        <f>CZ155/FaceSheet!$E$20</f>
        <v>#VALUE!</v>
      </c>
      <c r="DA156" s="226" t="e">
        <f>DA155/FaceSheet!$E$20</f>
        <v>#VALUE!</v>
      </c>
      <c r="DB156" s="226" t="e">
        <f>DB155/FaceSheet!$E$20</f>
        <v>#VALUE!</v>
      </c>
      <c r="DC156" s="226" t="e">
        <f>DC155/FaceSheet!$E$20</f>
        <v>#VALUE!</v>
      </c>
      <c r="DD156" s="226" t="e">
        <f>DD155/FaceSheet!$E$20</f>
        <v>#VALUE!</v>
      </c>
      <c r="DE156" s="226" t="e">
        <f>DE155/FaceSheet!$E$20</f>
        <v>#VALUE!</v>
      </c>
      <c r="DF156" s="65" t="s">
        <v>108</v>
      </c>
      <c r="DG156" s="65"/>
      <c r="DH156" s="65"/>
      <c r="DI156" s="65"/>
      <c r="DJ156" s="65"/>
      <c r="DK156" s="65"/>
      <c r="DL156" s="65"/>
      <c r="DM156" s="65"/>
      <c r="DN156" s="65"/>
      <c r="DO156" s="65"/>
      <c r="DP156" s="65"/>
      <c r="DQ156" s="65"/>
      <c r="DR156" s="65"/>
      <c r="DS156" s="65"/>
      <c r="DT156" s="65"/>
      <c r="DU156" s="65"/>
      <c r="DV156" s="65"/>
    </row>
    <row r="157" spans="1:126" hidden="1">
      <c r="A157" s="65"/>
      <c r="B157" s="65"/>
      <c r="C157" s="215"/>
      <c r="D157" s="222"/>
      <c r="E157" s="222"/>
      <c r="F157" s="222"/>
      <c r="G157" s="222"/>
      <c r="H157" s="222"/>
      <c r="I157" s="222"/>
      <c r="J157" s="222"/>
      <c r="K157" s="222"/>
      <c r="L157" s="222"/>
      <c r="M157" s="222"/>
      <c r="N157" s="226"/>
      <c r="O157" s="65"/>
      <c r="P157" s="65"/>
      <c r="Q157" s="65"/>
      <c r="R157" s="65"/>
      <c r="S157" s="65"/>
      <c r="T157" s="65"/>
      <c r="U157" s="65"/>
      <c r="V157" s="215"/>
      <c r="W157" s="222"/>
      <c r="X157" s="222"/>
      <c r="Y157" s="222"/>
      <c r="Z157" s="222"/>
      <c r="AA157" s="222"/>
      <c r="AB157" s="222"/>
      <c r="AC157" s="222"/>
      <c r="AD157" s="222"/>
      <c r="AE157" s="222"/>
      <c r="AF157" s="222"/>
      <c r="AG157" s="226"/>
      <c r="AH157" s="65"/>
      <c r="AI157" s="65"/>
      <c r="AJ157" s="65"/>
      <c r="AK157" s="65"/>
      <c r="AL157" s="65"/>
      <c r="AM157" s="65"/>
      <c r="AN157" s="65"/>
      <c r="AO157" s="215"/>
      <c r="AP157" s="222"/>
      <c r="AQ157" s="222"/>
      <c r="AR157" s="222"/>
      <c r="AS157" s="222"/>
      <c r="AT157" s="222"/>
      <c r="AU157" s="222"/>
      <c r="AV157" s="222"/>
      <c r="AW157" s="222"/>
      <c r="AX157" s="222"/>
      <c r="AY157" s="222"/>
      <c r="AZ157" s="226"/>
      <c r="BA157" s="65"/>
      <c r="BB157" s="65"/>
      <c r="BC157" s="65"/>
      <c r="BD157" s="65"/>
      <c r="BE157" s="65"/>
      <c r="BF157" s="65"/>
      <c r="BG157" s="65"/>
      <c r="BH157" s="215"/>
      <c r="BI157" s="222"/>
      <c r="BJ157" s="222"/>
      <c r="BK157" s="222"/>
      <c r="BL157" s="222"/>
      <c r="BM157" s="222"/>
      <c r="BN157" s="222"/>
      <c r="BO157" s="222"/>
      <c r="BP157" s="222"/>
      <c r="BQ157" s="222"/>
      <c r="BR157" s="222"/>
      <c r="BS157" s="226"/>
      <c r="BT157" s="65"/>
      <c r="BU157" s="65"/>
      <c r="BV157" s="65"/>
      <c r="BW157" s="65"/>
      <c r="BX157" s="65"/>
      <c r="BY157" s="65"/>
      <c r="BZ157" s="65"/>
      <c r="CA157" s="215"/>
      <c r="CB157" s="222"/>
      <c r="CC157" s="222"/>
      <c r="CD157" s="222"/>
      <c r="CE157" s="222"/>
      <c r="CF157" s="222"/>
      <c r="CG157" s="222"/>
      <c r="CH157" s="222"/>
      <c r="CI157" s="222"/>
      <c r="CJ157" s="222"/>
      <c r="CK157" s="222"/>
      <c r="CL157" s="226"/>
      <c r="CM157" s="65"/>
      <c r="CN157" s="65"/>
      <c r="CO157" s="65"/>
      <c r="CP157" s="65"/>
      <c r="CQ157" s="65"/>
      <c r="CR157" s="65"/>
      <c r="CS157" s="65"/>
      <c r="CT157" s="215"/>
      <c r="CU157" s="222"/>
      <c r="CV157" s="222"/>
      <c r="CW157" s="222"/>
      <c r="CX157" s="222"/>
      <c r="CY157" s="222"/>
      <c r="CZ157" s="222"/>
      <c r="DA157" s="222"/>
      <c r="DB157" s="222"/>
      <c r="DC157" s="222"/>
      <c r="DD157" s="222"/>
      <c r="DE157" s="226"/>
      <c r="DF157" s="65"/>
      <c r="DG157" s="65"/>
      <c r="DH157" s="65"/>
      <c r="DI157" s="65"/>
      <c r="DJ157" s="65"/>
      <c r="DK157" s="65"/>
      <c r="DL157" s="65"/>
      <c r="DM157" s="65"/>
      <c r="DN157" s="65"/>
      <c r="DO157" s="65"/>
      <c r="DP157" s="65"/>
      <c r="DQ157" s="65"/>
      <c r="DR157" s="65"/>
      <c r="DS157" s="65"/>
      <c r="DT157" s="65"/>
      <c r="DU157" s="65"/>
      <c r="DV157" s="65"/>
    </row>
    <row r="158" spans="1:126" hidden="1">
      <c r="A158" s="65"/>
      <c r="B158" s="65"/>
      <c r="C158" s="215"/>
      <c r="D158" s="222"/>
      <c r="E158" s="222"/>
      <c r="F158" s="222"/>
      <c r="G158" s="222"/>
      <c r="H158" s="222"/>
      <c r="I158" s="222"/>
      <c r="J158" s="222"/>
      <c r="K158" s="222"/>
      <c r="L158" s="222"/>
      <c r="M158" s="222"/>
      <c r="N158" s="226" t="s">
        <v>85</v>
      </c>
      <c r="O158" s="65"/>
      <c r="P158" s="65"/>
      <c r="Q158" s="65"/>
      <c r="R158" s="65"/>
      <c r="S158" s="65"/>
      <c r="T158" s="65"/>
      <c r="U158" s="65"/>
      <c r="V158" s="215"/>
      <c r="W158" s="222"/>
      <c r="X158" s="222"/>
      <c r="Y158" s="222"/>
      <c r="Z158" s="222"/>
      <c r="AA158" s="222"/>
      <c r="AB158" s="222"/>
      <c r="AC158" s="222"/>
      <c r="AD158" s="222"/>
      <c r="AE158" s="222"/>
      <c r="AF158" s="222"/>
      <c r="AG158" s="226" t="s">
        <v>85</v>
      </c>
      <c r="AH158" s="65"/>
      <c r="AI158" s="65"/>
      <c r="AJ158" s="65"/>
      <c r="AK158" s="65"/>
      <c r="AL158" s="65"/>
      <c r="AM158" s="65"/>
      <c r="AN158" s="65"/>
      <c r="AO158" s="215"/>
      <c r="AP158" s="222"/>
      <c r="AQ158" s="222"/>
      <c r="AR158" s="222"/>
      <c r="AS158" s="222"/>
      <c r="AT158" s="222"/>
      <c r="AU158" s="222"/>
      <c r="AV158" s="222"/>
      <c r="AW158" s="222"/>
      <c r="AX158" s="222"/>
      <c r="AY158" s="222"/>
      <c r="AZ158" s="226" t="s">
        <v>85</v>
      </c>
      <c r="BA158" s="65"/>
      <c r="BB158" s="65"/>
      <c r="BC158" s="65"/>
      <c r="BD158" s="65"/>
      <c r="BE158" s="65"/>
      <c r="BF158" s="65"/>
      <c r="BG158" s="65"/>
      <c r="BH158" s="215"/>
      <c r="BI158" s="222"/>
      <c r="BJ158" s="222"/>
      <c r="BK158" s="222"/>
      <c r="BL158" s="222"/>
      <c r="BM158" s="222"/>
      <c r="BN158" s="222"/>
      <c r="BO158" s="222"/>
      <c r="BP158" s="222"/>
      <c r="BQ158" s="222"/>
      <c r="BR158" s="222"/>
      <c r="BS158" s="226" t="s">
        <v>85</v>
      </c>
      <c r="BT158" s="65"/>
      <c r="BU158" s="65"/>
      <c r="BV158" s="65"/>
      <c r="BW158" s="65"/>
      <c r="BX158" s="65"/>
      <c r="BY158" s="65"/>
      <c r="BZ158" s="65"/>
      <c r="CA158" s="215"/>
      <c r="CB158" s="222"/>
      <c r="CC158" s="222"/>
      <c r="CD158" s="222"/>
      <c r="CE158" s="222"/>
      <c r="CF158" s="222"/>
      <c r="CG158" s="222"/>
      <c r="CH158" s="222"/>
      <c r="CI158" s="222"/>
      <c r="CJ158" s="222"/>
      <c r="CK158" s="222"/>
      <c r="CL158" s="226" t="s">
        <v>85</v>
      </c>
      <c r="CM158" s="65"/>
      <c r="CN158" s="65"/>
      <c r="CO158" s="65"/>
      <c r="CP158" s="65"/>
      <c r="CQ158" s="65"/>
      <c r="CR158" s="65"/>
      <c r="CS158" s="65"/>
      <c r="CT158" s="215"/>
      <c r="CU158" s="222"/>
      <c r="CV158" s="222"/>
      <c r="CW158" s="222"/>
      <c r="CX158" s="222"/>
      <c r="CY158" s="222"/>
      <c r="CZ158" s="222"/>
      <c r="DA158" s="222"/>
      <c r="DB158" s="222"/>
      <c r="DC158" s="222"/>
      <c r="DD158" s="222"/>
      <c r="DE158" s="226" t="s">
        <v>85</v>
      </c>
      <c r="DF158" s="65"/>
      <c r="DG158" s="65"/>
      <c r="DH158" s="65"/>
      <c r="DI158" s="65"/>
      <c r="DJ158" s="65"/>
      <c r="DK158" s="65"/>
      <c r="DL158" s="65"/>
      <c r="DM158" s="65"/>
      <c r="DN158" s="65"/>
      <c r="DO158" s="65"/>
      <c r="DP158" s="65"/>
      <c r="DQ158" s="65"/>
      <c r="DR158" s="65"/>
      <c r="DS158" s="65"/>
      <c r="DT158" s="65"/>
      <c r="DU158" s="65"/>
      <c r="DV158" s="65"/>
    </row>
    <row r="159" spans="1:126" hidden="1">
      <c r="A159" s="65"/>
      <c r="B159" s="65"/>
      <c r="C159" s="215"/>
      <c r="D159" s="229" t="str">
        <f>IF(D96="*",D122,"")</f>
        <v/>
      </c>
      <c r="E159" s="228" t="str">
        <f t="shared" ref="E159:M159" si="288">IF(E96="*",E122,"")</f>
        <v/>
      </c>
      <c r="F159" s="228" t="str">
        <f t="shared" si="288"/>
        <v/>
      </c>
      <c r="G159" s="228" t="str">
        <f t="shared" si="288"/>
        <v/>
      </c>
      <c r="H159" s="228" t="str">
        <f t="shared" si="288"/>
        <v/>
      </c>
      <c r="I159" s="228" t="str">
        <f t="shared" si="288"/>
        <v/>
      </c>
      <c r="J159" s="228" t="str">
        <f t="shared" si="288"/>
        <v/>
      </c>
      <c r="K159" s="228" t="str">
        <f t="shared" si="288"/>
        <v/>
      </c>
      <c r="L159" s="228" t="str">
        <f t="shared" si="288"/>
        <v/>
      </c>
      <c r="M159" s="228" t="str">
        <f t="shared" si="288"/>
        <v/>
      </c>
      <c r="N159" s="228" t="str">
        <f>IF(MIN(D159:M159)=0,"",MIN(D159:M159))</f>
        <v/>
      </c>
      <c r="O159" s="65" t="s">
        <v>107</v>
      </c>
      <c r="P159" s="65"/>
      <c r="Q159" s="65"/>
      <c r="R159" s="65"/>
      <c r="S159" s="65"/>
      <c r="T159" s="65"/>
      <c r="U159" s="65"/>
      <c r="V159" s="215"/>
      <c r="W159" s="229" t="str">
        <f>IF(W96="*",W122,"")</f>
        <v/>
      </c>
      <c r="X159" s="228" t="str">
        <f t="shared" ref="X159:AF159" si="289">IF(X96="*",X122,"")</f>
        <v/>
      </c>
      <c r="Y159" s="228" t="str">
        <f t="shared" si="289"/>
        <v/>
      </c>
      <c r="Z159" s="228" t="str">
        <f t="shared" si="289"/>
        <v/>
      </c>
      <c r="AA159" s="228" t="str">
        <f t="shared" si="289"/>
        <v/>
      </c>
      <c r="AB159" s="228" t="str">
        <f t="shared" si="289"/>
        <v/>
      </c>
      <c r="AC159" s="228" t="str">
        <f t="shared" si="289"/>
        <v/>
      </c>
      <c r="AD159" s="228" t="str">
        <f t="shared" si="289"/>
        <v/>
      </c>
      <c r="AE159" s="228" t="str">
        <f t="shared" si="289"/>
        <v/>
      </c>
      <c r="AF159" s="228" t="str">
        <f t="shared" si="289"/>
        <v/>
      </c>
      <c r="AG159" s="228" t="str">
        <f>IF(MIN(W159:AF159)=0,"",MIN(W159:AF159))</f>
        <v/>
      </c>
      <c r="AH159" s="65" t="s">
        <v>58</v>
      </c>
      <c r="AI159" s="65"/>
      <c r="AJ159" s="65"/>
      <c r="AK159" s="65"/>
      <c r="AL159" s="65"/>
      <c r="AM159" s="65"/>
      <c r="AN159" s="65"/>
      <c r="AO159" s="215"/>
      <c r="AP159" s="229" t="str">
        <f>IF(AP96="*",AP122,"")</f>
        <v/>
      </c>
      <c r="AQ159" s="228" t="str">
        <f t="shared" ref="AQ159:AY159" si="290">IF(AQ96="*",AQ122,"")</f>
        <v/>
      </c>
      <c r="AR159" s="228" t="str">
        <f t="shared" si="290"/>
        <v/>
      </c>
      <c r="AS159" s="228" t="str">
        <f t="shared" si="290"/>
        <v/>
      </c>
      <c r="AT159" s="228" t="str">
        <f t="shared" si="290"/>
        <v/>
      </c>
      <c r="AU159" s="228" t="str">
        <f t="shared" si="290"/>
        <v/>
      </c>
      <c r="AV159" s="228" t="str">
        <f t="shared" si="290"/>
        <v/>
      </c>
      <c r="AW159" s="228" t="str">
        <f t="shared" si="290"/>
        <v/>
      </c>
      <c r="AX159" s="228" t="str">
        <f t="shared" si="290"/>
        <v/>
      </c>
      <c r="AY159" s="228" t="str">
        <f t="shared" si="290"/>
        <v/>
      </c>
      <c r="AZ159" s="228" t="str">
        <f>IF(MIN(AP159:AY159)=0,"",MIN(AP159:AY159))</f>
        <v/>
      </c>
      <c r="BA159" s="65" t="s">
        <v>58</v>
      </c>
      <c r="BB159" s="65"/>
      <c r="BC159" s="65"/>
      <c r="BD159" s="65"/>
      <c r="BE159" s="65"/>
      <c r="BF159" s="65"/>
      <c r="BG159" s="65"/>
      <c r="BH159" s="215"/>
      <c r="BI159" s="229" t="str">
        <f>IF(BI96="*",BI122,"")</f>
        <v/>
      </c>
      <c r="BJ159" s="228" t="str">
        <f t="shared" ref="BJ159:BR159" si="291">IF(BJ96="*",BJ122,"")</f>
        <v/>
      </c>
      <c r="BK159" s="228" t="str">
        <f t="shared" si="291"/>
        <v/>
      </c>
      <c r="BL159" s="228" t="str">
        <f t="shared" si="291"/>
        <v/>
      </c>
      <c r="BM159" s="228" t="str">
        <f t="shared" si="291"/>
        <v/>
      </c>
      <c r="BN159" s="228" t="str">
        <f t="shared" si="291"/>
        <v/>
      </c>
      <c r="BO159" s="228" t="str">
        <f t="shared" si="291"/>
        <v/>
      </c>
      <c r="BP159" s="228" t="str">
        <f t="shared" si="291"/>
        <v/>
      </c>
      <c r="BQ159" s="228" t="str">
        <f t="shared" si="291"/>
        <v/>
      </c>
      <c r="BR159" s="228" t="str">
        <f t="shared" si="291"/>
        <v/>
      </c>
      <c r="BS159" s="228" t="str">
        <f>IF(MIN(BI159:BR159)=0,"",MIN(BI159:BR159))</f>
        <v/>
      </c>
      <c r="BT159" s="65" t="s">
        <v>58</v>
      </c>
      <c r="BU159" s="65"/>
      <c r="BV159" s="65"/>
      <c r="BW159" s="65"/>
      <c r="BX159" s="65"/>
      <c r="BY159" s="65"/>
      <c r="BZ159" s="65"/>
      <c r="CA159" s="215"/>
      <c r="CB159" s="229" t="str">
        <f>IF(CB96="*",CB122,"")</f>
        <v/>
      </c>
      <c r="CC159" s="228" t="str">
        <f t="shared" ref="CC159:CK159" si="292">IF(CC96="*",CC122,"")</f>
        <v/>
      </c>
      <c r="CD159" s="228" t="str">
        <f t="shared" si="292"/>
        <v/>
      </c>
      <c r="CE159" s="228" t="str">
        <f t="shared" si="292"/>
        <v/>
      </c>
      <c r="CF159" s="228" t="str">
        <f t="shared" si="292"/>
        <v/>
      </c>
      <c r="CG159" s="228" t="str">
        <f t="shared" si="292"/>
        <v/>
      </c>
      <c r="CH159" s="228" t="str">
        <f t="shared" si="292"/>
        <v/>
      </c>
      <c r="CI159" s="228" t="str">
        <f t="shared" si="292"/>
        <v/>
      </c>
      <c r="CJ159" s="228" t="str">
        <f t="shared" si="292"/>
        <v/>
      </c>
      <c r="CK159" s="228" t="str">
        <f t="shared" si="292"/>
        <v/>
      </c>
      <c r="CL159" s="228" t="str">
        <f>IF(MIN(CB159:CK159)=0,"",MIN(CB159:CK159))</f>
        <v/>
      </c>
      <c r="CM159" s="65" t="s">
        <v>58</v>
      </c>
      <c r="CN159" s="65"/>
      <c r="CO159" s="65"/>
      <c r="CP159" s="65"/>
      <c r="CQ159" s="65"/>
      <c r="CR159" s="65"/>
      <c r="CS159" s="65"/>
      <c r="CT159" s="215"/>
      <c r="CU159" s="229" t="str">
        <f>IF(CU96="*",CU122,"")</f>
        <v/>
      </c>
      <c r="CV159" s="228" t="str">
        <f t="shared" ref="CV159:DD159" si="293">IF(CV96="*",CV122,"")</f>
        <v/>
      </c>
      <c r="CW159" s="228" t="str">
        <f t="shared" si="293"/>
        <v/>
      </c>
      <c r="CX159" s="228" t="str">
        <f t="shared" si="293"/>
        <v/>
      </c>
      <c r="CY159" s="228" t="str">
        <f t="shared" si="293"/>
        <v/>
      </c>
      <c r="CZ159" s="228" t="str">
        <f t="shared" si="293"/>
        <v/>
      </c>
      <c r="DA159" s="228" t="str">
        <f t="shared" si="293"/>
        <v/>
      </c>
      <c r="DB159" s="228" t="str">
        <f t="shared" si="293"/>
        <v/>
      </c>
      <c r="DC159" s="228" t="str">
        <f t="shared" si="293"/>
        <v/>
      </c>
      <c r="DD159" s="228" t="str">
        <f t="shared" si="293"/>
        <v/>
      </c>
      <c r="DE159" s="228" t="str">
        <f>IF(MIN(CU159:DD159)=0,"",MIN(CU159:DD159))</f>
        <v/>
      </c>
      <c r="DF159" s="65" t="s">
        <v>58</v>
      </c>
      <c r="DG159" s="65"/>
      <c r="DH159" s="65"/>
      <c r="DI159" s="65"/>
      <c r="DJ159" s="65"/>
      <c r="DK159" s="65"/>
      <c r="DL159" s="65"/>
      <c r="DM159" s="65"/>
      <c r="DN159" s="65"/>
      <c r="DO159" s="65"/>
      <c r="DP159" s="65"/>
      <c r="DQ159" s="65"/>
      <c r="DR159" s="65"/>
      <c r="DS159" s="65"/>
      <c r="DT159" s="65"/>
      <c r="DU159" s="65"/>
      <c r="DV159" s="65"/>
    </row>
    <row r="160" spans="1:126" hidden="1">
      <c r="A160" s="65"/>
      <c r="B160" s="65"/>
      <c r="C160" s="215"/>
      <c r="D160" s="230" t="e">
        <f>D159/FaceSheet!$E$21</f>
        <v>#VALUE!</v>
      </c>
      <c r="E160" s="230" t="e">
        <f>E159/FaceSheet!$E$21</f>
        <v>#VALUE!</v>
      </c>
      <c r="F160" s="230" t="e">
        <f>F159/FaceSheet!$E$21</f>
        <v>#VALUE!</v>
      </c>
      <c r="G160" s="230" t="e">
        <f>G159/FaceSheet!$E$21</f>
        <v>#VALUE!</v>
      </c>
      <c r="H160" s="230" t="e">
        <f>H159/FaceSheet!$E$21</f>
        <v>#VALUE!</v>
      </c>
      <c r="I160" s="230" t="e">
        <f>I159/FaceSheet!$E$21</f>
        <v>#VALUE!</v>
      </c>
      <c r="J160" s="230" t="e">
        <f>J159/FaceSheet!$E$21</f>
        <v>#VALUE!</v>
      </c>
      <c r="K160" s="230" t="e">
        <f>K159/FaceSheet!$E$21</f>
        <v>#VALUE!</v>
      </c>
      <c r="L160" s="230" t="e">
        <f>L159/FaceSheet!$E$21</f>
        <v>#VALUE!</v>
      </c>
      <c r="M160" s="230" t="e">
        <f>M159/FaceSheet!$E$21</f>
        <v>#VALUE!</v>
      </c>
      <c r="N160" s="230" t="e">
        <f>N159/FaceSheet!$E$21</f>
        <v>#VALUE!</v>
      </c>
      <c r="O160" s="65" t="s">
        <v>108</v>
      </c>
      <c r="P160" s="65"/>
      <c r="Q160" s="65"/>
      <c r="R160" s="65"/>
      <c r="S160" s="65"/>
      <c r="T160" s="65"/>
      <c r="U160" s="65"/>
      <c r="V160" s="215"/>
      <c r="W160" s="230" t="e">
        <f>W159/FaceSheet!$E$21</f>
        <v>#VALUE!</v>
      </c>
      <c r="X160" s="230" t="e">
        <f>X159/FaceSheet!$E$21</f>
        <v>#VALUE!</v>
      </c>
      <c r="Y160" s="230" t="e">
        <f>Y159/FaceSheet!$E$21</f>
        <v>#VALUE!</v>
      </c>
      <c r="Z160" s="230" t="e">
        <f>Z159/FaceSheet!$E$21</f>
        <v>#VALUE!</v>
      </c>
      <c r="AA160" s="230" t="e">
        <f>AA159/FaceSheet!$E$21</f>
        <v>#VALUE!</v>
      </c>
      <c r="AB160" s="230" t="e">
        <f>AB159/FaceSheet!$E$21</f>
        <v>#VALUE!</v>
      </c>
      <c r="AC160" s="230" t="e">
        <f>AC159/FaceSheet!$E$21</f>
        <v>#VALUE!</v>
      </c>
      <c r="AD160" s="230" t="e">
        <f>AD159/FaceSheet!$E$21</f>
        <v>#VALUE!</v>
      </c>
      <c r="AE160" s="230" t="e">
        <f>AE159/FaceSheet!$E$21</f>
        <v>#VALUE!</v>
      </c>
      <c r="AF160" s="230" t="e">
        <f>AF159/FaceSheet!$E$21</f>
        <v>#VALUE!</v>
      </c>
      <c r="AG160" s="230" t="e">
        <f>AG159/FaceSheet!$E$21</f>
        <v>#VALUE!</v>
      </c>
      <c r="AH160" s="65" t="s">
        <v>108</v>
      </c>
      <c r="AI160" s="65"/>
      <c r="AJ160" s="65"/>
      <c r="AK160" s="65"/>
      <c r="AL160" s="65"/>
      <c r="AM160" s="65"/>
      <c r="AN160" s="65"/>
      <c r="AO160" s="215"/>
      <c r="AP160" s="230" t="e">
        <f>AP159/FaceSheet!$E$21</f>
        <v>#VALUE!</v>
      </c>
      <c r="AQ160" s="230" t="e">
        <f>AQ159/FaceSheet!$E$21</f>
        <v>#VALUE!</v>
      </c>
      <c r="AR160" s="230" t="e">
        <f>AR159/FaceSheet!$E$21</f>
        <v>#VALUE!</v>
      </c>
      <c r="AS160" s="230" t="e">
        <f>AS159/FaceSheet!$E$21</f>
        <v>#VALUE!</v>
      </c>
      <c r="AT160" s="230" t="e">
        <f>AT159/FaceSheet!$E$21</f>
        <v>#VALUE!</v>
      </c>
      <c r="AU160" s="230" t="e">
        <f>AU159/FaceSheet!$E$21</f>
        <v>#VALUE!</v>
      </c>
      <c r="AV160" s="230" t="e">
        <f>AV159/FaceSheet!$E$21</f>
        <v>#VALUE!</v>
      </c>
      <c r="AW160" s="230" t="e">
        <f>AW159/FaceSheet!$E$21</f>
        <v>#VALUE!</v>
      </c>
      <c r="AX160" s="230" t="e">
        <f>AX159/FaceSheet!$E$21</f>
        <v>#VALUE!</v>
      </c>
      <c r="AY160" s="230" t="e">
        <f>AY159/FaceSheet!$E$21</f>
        <v>#VALUE!</v>
      </c>
      <c r="AZ160" s="230" t="e">
        <f>AZ159/FaceSheet!$E$21</f>
        <v>#VALUE!</v>
      </c>
      <c r="BA160" s="65" t="s">
        <v>108</v>
      </c>
      <c r="BB160" s="65"/>
      <c r="BC160" s="65"/>
      <c r="BD160" s="65"/>
      <c r="BE160" s="65"/>
      <c r="BF160" s="65"/>
      <c r="BG160" s="65"/>
      <c r="BH160" s="215"/>
      <c r="BI160" s="230" t="e">
        <f>BI159/FaceSheet!$E$21</f>
        <v>#VALUE!</v>
      </c>
      <c r="BJ160" s="230" t="e">
        <f>BJ159/FaceSheet!$E$21</f>
        <v>#VALUE!</v>
      </c>
      <c r="BK160" s="230" t="e">
        <f>BK159/FaceSheet!$E$21</f>
        <v>#VALUE!</v>
      </c>
      <c r="BL160" s="230" t="e">
        <f>BL159/FaceSheet!$E$21</f>
        <v>#VALUE!</v>
      </c>
      <c r="BM160" s="230" t="e">
        <f>BM159/FaceSheet!$E$21</f>
        <v>#VALUE!</v>
      </c>
      <c r="BN160" s="230" t="e">
        <f>BN159/FaceSheet!$E$21</f>
        <v>#VALUE!</v>
      </c>
      <c r="BO160" s="230" t="e">
        <f>BO159/FaceSheet!$E$21</f>
        <v>#VALUE!</v>
      </c>
      <c r="BP160" s="230" t="e">
        <f>BP159/FaceSheet!$E$21</f>
        <v>#VALUE!</v>
      </c>
      <c r="BQ160" s="230" t="e">
        <f>BQ159/FaceSheet!$E$21</f>
        <v>#VALUE!</v>
      </c>
      <c r="BR160" s="230" t="e">
        <f>BR159/FaceSheet!$E$21</f>
        <v>#VALUE!</v>
      </c>
      <c r="BS160" s="230" t="e">
        <f>BS159/FaceSheet!$E$21</f>
        <v>#VALUE!</v>
      </c>
      <c r="BT160" s="65" t="s">
        <v>108</v>
      </c>
      <c r="BU160" s="65"/>
      <c r="BV160" s="65"/>
      <c r="BW160" s="65"/>
      <c r="BX160" s="65"/>
      <c r="BY160" s="65"/>
      <c r="BZ160" s="65"/>
      <c r="CA160" s="215"/>
      <c r="CB160" s="230" t="e">
        <f>CB159/FaceSheet!$E$21</f>
        <v>#VALUE!</v>
      </c>
      <c r="CC160" s="230" t="e">
        <f>CC159/FaceSheet!$E$21</f>
        <v>#VALUE!</v>
      </c>
      <c r="CD160" s="230" t="e">
        <f>CD159/FaceSheet!$E$21</f>
        <v>#VALUE!</v>
      </c>
      <c r="CE160" s="230" t="e">
        <f>CE159/FaceSheet!$E$21</f>
        <v>#VALUE!</v>
      </c>
      <c r="CF160" s="230" t="e">
        <f>CF159/FaceSheet!$E$21</f>
        <v>#VALUE!</v>
      </c>
      <c r="CG160" s="230" t="e">
        <f>CG159/FaceSheet!$E$21</f>
        <v>#VALUE!</v>
      </c>
      <c r="CH160" s="230" t="e">
        <f>CH159/FaceSheet!$E$21</f>
        <v>#VALUE!</v>
      </c>
      <c r="CI160" s="230" t="e">
        <f>CI159/FaceSheet!$E$21</f>
        <v>#VALUE!</v>
      </c>
      <c r="CJ160" s="230" t="e">
        <f>CJ159/FaceSheet!$E$21</f>
        <v>#VALUE!</v>
      </c>
      <c r="CK160" s="230" t="e">
        <f>CK159/FaceSheet!$E$21</f>
        <v>#VALUE!</v>
      </c>
      <c r="CL160" s="230" t="e">
        <f>CL159/FaceSheet!$E$21</f>
        <v>#VALUE!</v>
      </c>
      <c r="CM160" s="65" t="s">
        <v>108</v>
      </c>
      <c r="CN160" s="65"/>
      <c r="CO160" s="65"/>
      <c r="CP160" s="65"/>
      <c r="CQ160" s="65"/>
      <c r="CR160" s="65"/>
      <c r="CS160" s="65"/>
      <c r="CT160" s="215"/>
      <c r="CU160" s="230" t="e">
        <f>CU159/FaceSheet!$E$21</f>
        <v>#VALUE!</v>
      </c>
      <c r="CV160" s="230" t="e">
        <f>CV159/FaceSheet!$E$21</f>
        <v>#VALUE!</v>
      </c>
      <c r="CW160" s="230" t="e">
        <f>CW159/FaceSheet!$E$21</f>
        <v>#VALUE!</v>
      </c>
      <c r="CX160" s="230" t="e">
        <f>CX159/FaceSheet!$E$21</f>
        <v>#VALUE!</v>
      </c>
      <c r="CY160" s="230" t="e">
        <f>CY159/FaceSheet!$E$21</f>
        <v>#VALUE!</v>
      </c>
      <c r="CZ160" s="230" t="e">
        <f>CZ159/FaceSheet!$E$21</f>
        <v>#VALUE!</v>
      </c>
      <c r="DA160" s="230" t="e">
        <f>DA159/FaceSheet!$E$21</f>
        <v>#VALUE!</v>
      </c>
      <c r="DB160" s="230" t="e">
        <f>DB159/FaceSheet!$E$21</f>
        <v>#VALUE!</v>
      </c>
      <c r="DC160" s="230" t="e">
        <f>DC159/FaceSheet!$E$21</f>
        <v>#VALUE!</v>
      </c>
      <c r="DD160" s="230" t="e">
        <f>DD159/FaceSheet!$E$21</f>
        <v>#VALUE!</v>
      </c>
      <c r="DE160" s="230" t="e">
        <f>DE159/FaceSheet!$E$21</f>
        <v>#VALUE!</v>
      </c>
      <c r="DF160" s="65" t="s">
        <v>108</v>
      </c>
      <c r="DG160" s="65"/>
      <c r="DH160" s="65"/>
      <c r="DI160" s="65"/>
      <c r="DJ160" s="65"/>
      <c r="DK160" s="65"/>
      <c r="DL160" s="65"/>
      <c r="DM160" s="65"/>
      <c r="DN160" s="65"/>
      <c r="DO160" s="65"/>
      <c r="DP160" s="65"/>
      <c r="DQ160" s="65"/>
      <c r="DR160" s="65"/>
      <c r="DS160" s="65"/>
      <c r="DT160" s="65"/>
      <c r="DU160" s="65"/>
      <c r="DV160" s="65"/>
    </row>
    <row r="161" spans="1:126" hidden="1">
      <c r="A161" s="65" t="s">
        <v>104</v>
      </c>
      <c r="B161" s="65"/>
      <c r="C161" s="231"/>
      <c r="D161" s="231"/>
      <c r="E161" s="231"/>
      <c r="F161" s="209"/>
      <c r="G161" s="209"/>
      <c r="H161" s="65"/>
      <c r="I161" s="231"/>
      <c r="J161" s="231"/>
      <c r="K161" s="231"/>
      <c r="L161" s="209"/>
      <c r="M161" s="209"/>
      <c r="N161" s="65"/>
      <c r="O161" s="65"/>
      <c r="P161" s="65"/>
      <c r="Q161" s="65"/>
      <c r="R161" s="65"/>
      <c r="S161" s="65"/>
      <c r="T161" s="65" t="s">
        <v>104</v>
      </c>
      <c r="U161" s="65"/>
      <c r="V161" s="231"/>
      <c r="W161" s="231"/>
      <c r="X161" s="231"/>
      <c r="Y161" s="209"/>
      <c r="Z161" s="209"/>
      <c r="AA161" s="65"/>
      <c r="AB161" s="231"/>
      <c r="AC161" s="231"/>
      <c r="AD161" s="231"/>
      <c r="AE161" s="209"/>
      <c r="AF161" s="209"/>
      <c r="AG161" s="65"/>
      <c r="AH161" s="65"/>
      <c r="AI161" s="65"/>
      <c r="AJ161" s="65"/>
      <c r="AK161" s="65"/>
      <c r="AL161" s="65"/>
      <c r="AM161" s="65" t="s">
        <v>104</v>
      </c>
      <c r="AN161" s="65"/>
      <c r="AO161" s="231"/>
      <c r="AP161" s="231"/>
      <c r="AQ161" s="231"/>
      <c r="AR161" s="209"/>
      <c r="AS161" s="209"/>
      <c r="AT161" s="65"/>
      <c r="AU161" s="231"/>
      <c r="AV161" s="231"/>
      <c r="AW161" s="231"/>
      <c r="AX161" s="209"/>
      <c r="AY161" s="209"/>
      <c r="AZ161" s="65"/>
      <c r="BA161" s="65"/>
      <c r="BB161" s="65"/>
      <c r="BC161" s="65"/>
      <c r="BD161" s="65"/>
      <c r="BE161" s="65"/>
      <c r="BF161" s="65" t="s">
        <v>104</v>
      </c>
      <c r="BG161" s="65"/>
      <c r="BH161" s="231"/>
      <c r="BI161" s="231"/>
      <c r="BJ161" s="231"/>
      <c r="BK161" s="209"/>
      <c r="BL161" s="209"/>
      <c r="BM161" s="65"/>
      <c r="BN161" s="231"/>
      <c r="BO161" s="231"/>
      <c r="BP161" s="231"/>
      <c r="BQ161" s="209"/>
      <c r="BR161" s="209"/>
      <c r="BS161" s="65"/>
      <c r="BT161" s="65"/>
      <c r="BU161" s="65"/>
      <c r="BV161" s="65"/>
      <c r="BW161" s="65"/>
      <c r="BX161" s="65"/>
      <c r="BY161" s="65" t="s">
        <v>104</v>
      </c>
      <c r="BZ161" s="65"/>
      <c r="CA161" s="231"/>
      <c r="CB161" s="231"/>
      <c r="CC161" s="231"/>
      <c r="CD161" s="209"/>
      <c r="CE161" s="209"/>
      <c r="CF161" s="65"/>
      <c r="CG161" s="231"/>
      <c r="CH161" s="231"/>
      <c r="CI161" s="231"/>
      <c r="CJ161" s="209"/>
      <c r="CK161" s="209"/>
      <c r="CL161" s="65"/>
      <c r="CM161" s="65"/>
      <c r="CN161" s="65"/>
      <c r="CO161" s="65"/>
      <c r="CP161" s="65"/>
      <c r="CQ161" s="65"/>
      <c r="CR161" s="65" t="s">
        <v>104</v>
      </c>
      <c r="CS161" s="65"/>
      <c r="CT161" s="231"/>
      <c r="CU161" s="231"/>
      <c r="CV161" s="231"/>
      <c r="CW161" s="209"/>
      <c r="CX161" s="209"/>
      <c r="CY161" s="65"/>
      <c r="CZ161" s="231"/>
      <c r="DA161" s="231"/>
      <c r="DB161" s="231"/>
      <c r="DC161" s="209"/>
      <c r="DD161" s="209"/>
      <c r="DE161" s="65"/>
      <c r="DF161" s="65"/>
      <c r="DG161" s="65"/>
      <c r="DH161" s="65"/>
      <c r="DI161" s="65"/>
      <c r="DJ161" s="65"/>
      <c r="DK161" s="65"/>
      <c r="DL161" s="65"/>
      <c r="DM161" s="65"/>
      <c r="DN161" s="65"/>
      <c r="DO161" s="65"/>
      <c r="DP161" s="65"/>
      <c r="DQ161" s="65"/>
      <c r="DR161" s="65"/>
      <c r="DS161" s="65"/>
      <c r="DT161" s="65"/>
      <c r="DU161" s="65"/>
      <c r="DV161" s="65"/>
    </row>
    <row r="162" spans="1:126" hidden="1">
      <c r="A162" s="65"/>
      <c r="B162" s="65"/>
      <c r="C162" s="65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 t="s">
        <v>86</v>
      </c>
      <c r="P162" s="65"/>
      <c r="Q162" s="65"/>
      <c r="R162" s="65"/>
      <c r="S162" s="65"/>
      <c r="T162" s="65"/>
      <c r="U162" s="65"/>
      <c r="V162" s="65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 t="s">
        <v>86</v>
      </c>
      <c r="AI162" s="65"/>
      <c r="AJ162" s="65"/>
      <c r="AK162" s="65"/>
      <c r="AL162" s="65"/>
      <c r="AM162" s="65"/>
      <c r="AN162" s="65"/>
      <c r="AO162" s="65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 t="s">
        <v>86</v>
      </c>
      <c r="BB162" s="65"/>
      <c r="BC162" s="65"/>
      <c r="BD162" s="65"/>
      <c r="BE162" s="65"/>
      <c r="BF162" s="65"/>
      <c r="BG162" s="65"/>
      <c r="BH162" s="65"/>
      <c r="BI162" s="219"/>
      <c r="BJ162" s="219"/>
      <c r="BK162" s="219"/>
      <c r="BL162" s="219"/>
      <c r="BM162" s="219"/>
      <c r="BN162" s="219"/>
      <c r="BO162" s="219"/>
      <c r="BP162" s="219"/>
      <c r="BQ162" s="219"/>
      <c r="BR162" s="219"/>
      <c r="BS162" s="219"/>
      <c r="BT162" s="219" t="s">
        <v>86</v>
      </c>
      <c r="BU162" s="65"/>
      <c r="BV162" s="65"/>
      <c r="BW162" s="65"/>
      <c r="BX162" s="65"/>
      <c r="BY162" s="65"/>
      <c r="BZ162" s="65"/>
      <c r="CA162" s="65"/>
      <c r="CB162" s="219"/>
      <c r="CC162" s="219"/>
      <c r="CD162" s="219"/>
      <c r="CE162" s="219"/>
      <c r="CF162" s="219"/>
      <c r="CG162" s="219"/>
      <c r="CH162" s="219"/>
      <c r="CI162" s="219"/>
      <c r="CJ162" s="219"/>
      <c r="CK162" s="219"/>
      <c r="CL162" s="219"/>
      <c r="CM162" s="219" t="s">
        <v>86</v>
      </c>
      <c r="CN162" s="65"/>
      <c r="CO162" s="65"/>
      <c r="CP162" s="65"/>
      <c r="CQ162" s="65"/>
      <c r="CR162" s="65"/>
      <c r="CS162" s="65"/>
      <c r="CT162" s="65"/>
      <c r="CU162" s="219"/>
      <c r="CV162" s="219"/>
      <c r="CW162" s="219"/>
      <c r="CX162" s="219"/>
      <c r="CY162" s="219"/>
      <c r="CZ162" s="219"/>
      <c r="DA162" s="219"/>
      <c r="DB162" s="219"/>
      <c r="DC162" s="219"/>
      <c r="DD162" s="219"/>
      <c r="DE162" s="219"/>
      <c r="DF162" s="219" t="s">
        <v>86</v>
      </c>
      <c r="DG162" s="65"/>
      <c r="DH162" s="65"/>
      <c r="DI162" s="65"/>
      <c r="DJ162" s="65"/>
      <c r="DK162" s="65"/>
      <c r="DL162" s="65"/>
      <c r="DM162" s="65"/>
      <c r="DN162" s="65"/>
      <c r="DO162" s="65"/>
      <c r="DP162" s="65"/>
      <c r="DQ162" s="65"/>
      <c r="DR162" s="65"/>
      <c r="DS162" s="65"/>
      <c r="DT162" s="65"/>
      <c r="DU162" s="65"/>
      <c r="DV162" s="65"/>
    </row>
    <row r="163" spans="1:126" hidden="1">
      <c r="A163" s="65"/>
      <c r="B163" s="65"/>
      <c r="C163" s="65"/>
      <c r="D163" s="219" t="e">
        <f>IF(D74&lt;0.05,"",IF(D109&lt;=30,1,-1))</f>
        <v>#VALUE!</v>
      </c>
      <c r="E163" s="219" t="e">
        <f t="shared" ref="E163:M163" si="294">IF(E74&lt;0.05,"",IF(E109&lt;=30,1,-1))</f>
        <v>#VALUE!</v>
      </c>
      <c r="F163" s="219" t="e">
        <f t="shared" si="294"/>
        <v>#VALUE!</v>
      </c>
      <c r="G163" s="219" t="e">
        <f t="shared" si="294"/>
        <v>#VALUE!</v>
      </c>
      <c r="H163" s="219" t="e">
        <f t="shared" si="294"/>
        <v>#VALUE!</v>
      </c>
      <c r="I163" s="219" t="e">
        <f t="shared" si="294"/>
        <v>#VALUE!</v>
      </c>
      <c r="J163" s="219" t="e">
        <f t="shared" si="294"/>
        <v>#VALUE!</v>
      </c>
      <c r="K163" s="219" t="e">
        <f t="shared" si="294"/>
        <v>#VALUE!</v>
      </c>
      <c r="L163" s="219" t="e">
        <f t="shared" si="294"/>
        <v>#VALUE!</v>
      </c>
      <c r="M163" s="219" t="e">
        <f t="shared" si="294"/>
        <v>#VALUE!</v>
      </c>
      <c r="N163" s="219"/>
      <c r="O163" s="219" t="s">
        <v>249</v>
      </c>
      <c r="P163" s="65"/>
      <c r="Q163" s="65"/>
      <c r="R163" s="65"/>
      <c r="S163" s="65"/>
      <c r="T163" s="65"/>
      <c r="U163" s="65"/>
      <c r="V163" s="65"/>
      <c r="W163" s="219" t="e">
        <f>IF(W74&lt;0.05,"",IF(W109&lt;=30,1,-1))</f>
        <v>#VALUE!</v>
      </c>
      <c r="X163" s="219" t="e">
        <f t="shared" ref="X163:AF163" si="295">IF(X74&lt;0.05,"",IF(X109&lt;=30,1,-1))</f>
        <v>#VALUE!</v>
      </c>
      <c r="Y163" s="219" t="e">
        <f t="shared" si="295"/>
        <v>#VALUE!</v>
      </c>
      <c r="Z163" s="219" t="e">
        <f t="shared" si="295"/>
        <v>#VALUE!</v>
      </c>
      <c r="AA163" s="219" t="e">
        <f t="shared" si="295"/>
        <v>#VALUE!</v>
      </c>
      <c r="AB163" s="219" t="e">
        <f t="shared" si="295"/>
        <v>#VALUE!</v>
      </c>
      <c r="AC163" s="219" t="e">
        <f t="shared" si="295"/>
        <v>#VALUE!</v>
      </c>
      <c r="AD163" s="219" t="e">
        <f t="shared" si="295"/>
        <v>#VALUE!</v>
      </c>
      <c r="AE163" s="219" t="e">
        <f t="shared" si="295"/>
        <v>#VALUE!</v>
      </c>
      <c r="AF163" s="219" t="e">
        <f t="shared" si="295"/>
        <v>#VALUE!</v>
      </c>
      <c r="AG163" s="219"/>
      <c r="AH163" s="219" t="s">
        <v>249</v>
      </c>
      <c r="AI163" s="65"/>
      <c r="AJ163" s="65"/>
      <c r="AK163" s="65"/>
      <c r="AL163" s="65"/>
      <c r="AM163" s="65"/>
      <c r="AN163" s="65"/>
      <c r="AO163" s="65"/>
      <c r="AP163" s="219" t="e">
        <f>IF(AP74&lt;0.05,"",IF(AP109&lt;=30,1,-1))</f>
        <v>#VALUE!</v>
      </c>
      <c r="AQ163" s="219" t="e">
        <f t="shared" ref="AQ163:AY163" si="296">IF(AQ74&lt;0.05,"",IF(AQ109&lt;=30,1,-1))</f>
        <v>#VALUE!</v>
      </c>
      <c r="AR163" s="219" t="e">
        <f t="shared" si="296"/>
        <v>#VALUE!</v>
      </c>
      <c r="AS163" s="219" t="e">
        <f t="shared" si="296"/>
        <v>#VALUE!</v>
      </c>
      <c r="AT163" s="219" t="e">
        <f t="shared" si="296"/>
        <v>#VALUE!</v>
      </c>
      <c r="AU163" s="219" t="e">
        <f t="shared" si="296"/>
        <v>#VALUE!</v>
      </c>
      <c r="AV163" s="219" t="e">
        <f t="shared" si="296"/>
        <v>#VALUE!</v>
      </c>
      <c r="AW163" s="219" t="e">
        <f t="shared" si="296"/>
        <v>#VALUE!</v>
      </c>
      <c r="AX163" s="219" t="e">
        <f t="shared" si="296"/>
        <v>#VALUE!</v>
      </c>
      <c r="AY163" s="219" t="e">
        <f t="shared" si="296"/>
        <v>#VALUE!</v>
      </c>
      <c r="AZ163" s="219"/>
      <c r="BA163" s="219" t="s">
        <v>249</v>
      </c>
      <c r="BB163" s="65"/>
      <c r="BC163" s="65"/>
      <c r="BD163" s="65"/>
      <c r="BE163" s="65"/>
      <c r="BF163" s="65"/>
      <c r="BG163" s="65"/>
      <c r="BH163" s="65"/>
      <c r="BI163" s="219" t="e">
        <f>IF(BI74&lt;0.05,"",IF(BI109&lt;=30,1,-1))</f>
        <v>#VALUE!</v>
      </c>
      <c r="BJ163" s="219" t="e">
        <f t="shared" ref="BJ163:BR163" si="297">IF(BJ74&lt;0.05,"",IF(BJ109&lt;=30,1,-1))</f>
        <v>#VALUE!</v>
      </c>
      <c r="BK163" s="219" t="e">
        <f t="shared" si="297"/>
        <v>#VALUE!</v>
      </c>
      <c r="BL163" s="219" t="e">
        <f t="shared" si="297"/>
        <v>#VALUE!</v>
      </c>
      <c r="BM163" s="219" t="e">
        <f t="shared" si="297"/>
        <v>#VALUE!</v>
      </c>
      <c r="BN163" s="219" t="e">
        <f t="shared" si="297"/>
        <v>#VALUE!</v>
      </c>
      <c r="BO163" s="219" t="e">
        <f t="shared" si="297"/>
        <v>#VALUE!</v>
      </c>
      <c r="BP163" s="219" t="e">
        <f t="shared" si="297"/>
        <v>#VALUE!</v>
      </c>
      <c r="BQ163" s="219" t="e">
        <f t="shared" si="297"/>
        <v>#VALUE!</v>
      </c>
      <c r="BR163" s="219" t="e">
        <f t="shared" si="297"/>
        <v>#VALUE!</v>
      </c>
      <c r="BS163" s="219"/>
      <c r="BT163" s="219" t="s">
        <v>249</v>
      </c>
      <c r="BU163" s="65"/>
      <c r="BV163" s="65"/>
      <c r="BW163" s="65"/>
      <c r="BX163" s="65"/>
      <c r="BY163" s="65"/>
      <c r="BZ163" s="65"/>
      <c r="CA163" s="65"/>
      <c r="CB163" s="219" t="e">
        <f>IF(CB74&lt;0.05,"",IF(CB109&lt;=30,1,-1))</f>
        <v>#VALUE!</v>
      </c>
      <c r="CC163" s="219" t="e">
        <f t="shared" ref="CC163:CK163" si="298">IF(CC74&lt;0.05,"",IF(CC109&lt;=30,1,-1))</f>
        <v>#VALUE!</v>
      </c>
      <c r="CD163" s="219" t="e">
        <f t="shared" si="298"/>
        <v>#VALUE!</v>
      </c>
      <c r="CE163" s="219" t="e">
        <f t="shared" si="298"/>
        <v>#VALUE!</v>
      </c>
      <c r="CF163" s="219" t="e">
        <f t="shared" si="298"/>
        <v>#VALUE!</v>
      </c>
      <c r="CG163" s="219" t="e">
        <f t="shared" si="298"/>
        <v>#VALUE!</v>
      </c>
      <c r="CH163" s="219" t="e">
        <f t="shared" si="298"/>
        <v>#VALUE!</v>
      </c>
      <c r="CI163" s="219" t="e">
        <f t="shared" si="298"/>
        <v>#VALUE!</v>
      </c>
      <c r="CJ163" s="219" t="e">
        <f t="shared" si="298"/>
        <v>#VALUE!</v>
      </c>
      <c r="CK163" s="219" t="e">
        <f t="shared" si="298"/>
        <v>#VALUE!</v>
      </c>
      <c r="CL163" s="219"/>
      <c r="CM163" s="219" t="s">
        <v>249</v>
      </c>
      <c r="CN163" s="65"/>
      <c r="CO163" s="65"/>
      <c r="CP163" s="65"/>
      <c r="CQ163" s="65"/>
      <c r="CR163" s="65"/>
      <c r="CS163" s="65"/>
      <c r="CT163" s="65"/>
      <c r="CU163" s="219" t="e">
        <f>IF(CU74&lt;0.05,"",IF(CU109&lt;=30,1,-1))</f>
        <v>#VALUE!</v>
      </c>
      <c r="CV163" s="219" t="e">
        <f t="shared" ref="CV163:DD163" si="299">IF(CV74&lt;0.05,"",IF(CV109&lt;=30,1,-1))</f>
        <v>#VALUE!</v>
      </c>
      <c r="CW163" s="219" t="e">
        <f t="shared" si="299"/>
        <v>#VALUE!</v>
      </c>
      <c r="CX163" s="219" t="e">
        <f t="shared" si="299"/>
        <v>#VALUE!</v>
      </c>
      <c r="CY163" s="219" t="e">
        <f t="shared" si="299"/>
        <v>#VALUE!</v>
      </c>
      <c r="CZ163" s="219" t="e">
        <f t="shared" si="299"/>
        <v>#VALUE!</v>
      </c>
      <c r="DA163" s="219" t="e">
        <f t="shared" si="299"/>
        <v>#VALUE!</v>
      </c>
      <c r="DB163" s="219" t="e">
        <f t="shared" si="299"/>
        <v>#VALUE!</v>
      </c>
      <c r="DC163" s="219" t="e">
        <f t="shared" si="299"/>
        <v>#VALUE!</v>
      </c>
      <c r="DD163" s="219" t="e">
        <f t="shared" si="299"/>
        <v>#VALUE!</v>
      </c>
      <c r="DE163" s="219"/>
      <c r="DF163" s="219" t="s">
        <v>249</v>
      </c>
      <c r="DG163" s="65"/>
      <c r="DH163" s="65"/>
      <c r="DI163" s="65"/>
      <c r="DJ163" s="65"/>
      <c r="DK163" s="65"/>
      <c r="DL163" s="65"/>
      <c r="DM163" s="65"/>
      <c r="DN163" s="65"/>
      <c r="DO163" s="65"/>
      <c r="DP163" s="65"/>
      <c r="DQ163" s="65"/>
      <c r="DR163" s="65"/>
      <c r="DS163" s="65"/>
      <c r="DT163" s="65"/>
      <c r="DU163" s="65"/>
      <c r="DV163" s="65"/>
    </row>
    <row r="164" spans="1:126" hidden="1">
      <c r="A164" s="65"/>
      <c r="B164" s="65"/>
      <c r="C164" s="65"/>
      <c r="D164" s="219" t="e">
        <f>IF(D163="","",D163+E163)</f>
        <v>#VALUE!</v>
      </c>
      <c r="E164" s="219" t="e">
        <f t="shared" ref="E164:M164" si="300">E163+F163</f>
        <v>#VALUE!</v>
      </c>
      <c r="F164" s="219" t="e">
        <f t="shared" si="300"/>
        <v>#VALUE!</v>
      </c>
      <c r="G164" s="219" t="e">
        <f t="shared" si="300"/>
        <v>#VALUE!</v>
      </c>
      <c r="H164" s="219" t="e">
        <f t="shared" si="300"/>
        <v>#VALUE!</v>
      </c>
      <c r="I164" s="219" t="e">
        <f t="shared" si="300"/>
        <v>#VALUE!</v>
      </c>
      <c r="J164" s="219" t="e">
        <f t="shared" si="300"/>
        <v>#VALUE!</v>
      </c>
      <c r="K164" s="219" t="e">
        <f t="shared" si="300"/>
        <v>#VALUE!</v>
      </c>
      <c r="L164" s="219" t="e">
        <f t="shared" si="300"/>
        <v>#VALUE!</v>
      </c>
      <c r="M164" s="219" t="e">
        <f t="shared" si="300"/>
        <v>#VALUE!</v>
      </c>
      <c r="N164" s="219"/>
      <c r="O164" s="219" t="s">
        <v>250</v>
      </c>
      <c r="P164" s="65"/>
      <c r="Q164" s="65"/>
      <c r="R164" s="65"/>
      <c r="S164" s="65"/>
      <c r="T164" s="65"/>
      <c r="U164" s="65"/>
      <c r="V164" s="65"/>
      <c r="W164" s="219" t="e">
        <f>IF(W163="","",W163+X163)</f>
        <v>#VALUE!</v>
      </c>
      <c r="X164" s="219" t="e">
        <f t="shared" ref="X164:AF164" si="301">X163+Y163</f>
        <v>#VALUE!</v>
      </c>
      <c r="Y164" s="219" t="e">
        <f t="shared" si="301"/>
        <v>#VALUE!</v>
      </c>
      <c r="Z164" s="219" t="e">
        <f t="shared" si="301"/>
        <v>#VALUE!</v>
      </c>
      <c r="AA164" s="219" t="e">
        <f t="shared" si="301"/>
        <v>#VALUE!</v>
      </c>
      <c r="AB164" s="219" t="e">
        <f t="shared" si="301"/>
        <v>#VALUE!</v>
      </c>
      <c r="AC164" s="219" t="e">
        <f t="shared" si="301"/>
        <v>#VALUE!</v>
      </c>
      <c r="AD164" s="219" t="e">
        <f t="shared" si="301"/>
        <v>#VALUE!</v>
      </c>
      <c r="AE164" s="219" t="e">
        <f t="shared" si="301"/>
        <v>#VALUE!</v>
      </c>
      <c r="AF164" s="219" t="e">
        <f t="shared" si="301"/>
        <v>#VALUE!</v>
      </c>
      <c r="AG164" s="219"/>
      <c r="AH164" s="219" t="s">
        <v>250</v>
      </c>
      <c r="AI164" s="65"/>
      <c r="AJ164" s="65"/>
      <c r="AK164" s="65"/>
      <c r="AL164" s="65"/>
      <c r="AM164" s="65"/>
      <c r="AN164" s="65"/>
      <c r="AO164" s="65"/>
      <c r="AP164" s="219" t="e">
        <f>IF(AP163="","",AP163+AQ163)</f>
        <v>#VALUE!</v>
      </c>
      <c r="AQ164" s="219" t="e">
        <f t="shared" ref="AQ164:AY164" si="302">AQ163+AR163</f>
        <v>#VALUE!</v>
      </c>
      <c r="AR164" s="219" t="e">
        <f t="shared" si="302"/>
        <v>#VALUE!</v>
      </c>
      <c r="AS164" s="219" t="e">
        <f t="shared" si="302"/>
        <v>#VALUE!</v>
      </c>
      <c r="AT164" s="219" t="e">
        <f t="shared" si="302"/>
        <v>#VALUE!</v>
      </c>
      <c r="AU164" s="219" t="e">
        <f t="shared" si="302"/>
        <v>#VALUE!</v>
      </c>
      <c r="AV164" s="219" t="e">
        <f t="shared" si="302"/>
        <v>#VALUE!</v>
      </c>
      <c r="AW164" s="219" t="e">
        <f t="shared" si="302"/>
        <v>#VALUE!</v>
      </c>
      <c r="AX164" s="219" t="e">
        <f t="shared" si="302"/>
        <v>#VALUE!</v>
      </c>
      <c r="AY164" s="219" t="e">
        <f t="shared" si="302"/>
        <v>#VALUE!</v>
      </c>
      <c r="AZ164" s="219"/>
      <c r="BA164" s="219" t="s">
        <v>250</v>
      </c>
      <c r="BB164" s="65"/>
      <c r="BC164" s="65"/>
      <c r="BD164" s="65"/>
      <c r="BE164" s="65"/>
      <c r="BF164" s="65"/>
      <c r="BG164" s="65"/>
      <c r="BH164" s="65"/>
      <c r="BI164" s="219" t="e">
        <f>IF(BI163="","",BI163+BJ163)</f>
        <v>#VALUE!</v>
      </c>
      <c r="BJ164" s="219" t="e">
        <f t="shared" ref="BJ164:BR164" si="303">BJ163+BK163</f>
        <v>#VALUE!</v>
      </c>
      <c r="BK164" s="219" t="e">
        <f t="shared" si="303"/>
        <v>#VALUE!</v>
      </c>
      <c r="BL164" s="219" t="e">
        <f t="shared" si="303"/>
        <v>#VALUE!</v>
      </c>
      <c r="BM164" s="219" t="e">
        <f t="shared" si="303"/>
        <v>#VALUE!</v>
      </c>
      <c r="BN164" s="219" t="e">
        <f t="shared" si="303"/>
        <v>#VALUE!</v>
      </c>
      <c r="BO164" s="219" t="e">
        <f t="shared" si="303"/>
        <v>#VALUE!</v>
      </c>
      <c r="BP164" s="219" t="e">
        <f t="shared" si="303"/>
        <v>#VALUE!</v>
      </c>
      <c r="BQ164" s="219" t="e">
        <f t="shared" si="303"/>
        <v>#VALUE!</v>
      </c>
      <c r="BR164" s="219" t="e">
        <f t="shared" si="303"/>
        <v>#VALUE!</v>
      </c>
      <c r="BS164" s="219"/>
      <c r="BT164" s="219" t="s">
        <v>250</v>
      </c>
      <c r="BU164" s="65"/>
      <c r="BV164" s="65"/>
      <c r="BW164" s="65"/>
      <c r="BX164" s="65"/>
      <c r="BY164" s="65"/>
      <c r="BZ164" s="65"/>
      <c r="CA164" s="65"/>
      <c r="CB164" s="219" t="e">
        <f>IF(CB163="","",CB163+CC163)</f>
        <v>#VALUE!</v>
      </c>
      <c r="CC164" s="219" t="e">
        <f t="shared" ref="CC164:CK164" si="304">CC163+CD163</f>
        <v>#VALUE!</v>
      </c>
      <c r="CD164" s="219" t="e">
        <f t="shared" si="304"/>
        <v>#VALUE!</v>
      </c>
      <c r="CE164" s="219" t="e">
        <f t="shared" si="304"/>
        <v>#VALUE!</v>
      </c>
      <c r="CF164" s="219" t="e">
        <f t="shared" si="304"/>
        <v>#VALUE!</v>
      </c>
      <c r="CG164" s="219" t="e">
        <f t="shared" si="304"/>
        <v>#VALUE!</v>
      </c>
      <c r="CH164" s="219" t="e">
        <f t="shared" si="304"/>
        <v>#VALUE!</v>
      </c>
      <c r="CI164" s="219" t="e">
        <f t="shared" si="304"/>
        <v>#VALUE!</v>
      </c>
      <c r="CJ164" s="219" t="e">
        <f t="shared" si="304"/>
        <v>#VALUE!</v>
      </c>
      <c r="CK164" s="219" t="e">
        <f t="shared" si="304"/>
        <v>#VALUE!</v>
      </c>
      <c r="CL164" s="219"/>
      <c r="CM164" s="219" t="s">
        <v>250</v>
      </c>
      <c r="CN164" s="65"/>
      <c r="CO164" s="65"/>
      <c r="CP164" s="65"/>
      <c r="CQ164" s="65"/>
      <c r="CR164" s="65"/>
      <c r="CS164" s="65"/>
      <c r="CT164" s="65"/>
      <c r="CU164" s="219" t="e">
        <f>IF(CU163="","",CU163+CV163)</f>
        <v>#VALUE!</v>
      </c>
      <c r="CV164" s="219" t="e">
        <f t="shared" ref="CV164:DD164" si="305">CV163+CW163</f>
        <v>#VALUE!</v>
      </c>
      <c r="CW164" s="219" t="e">
        <f t="shared" si="305"/>
        <v>#VALUE!</v>
      </c>
      <c r="CX164" s="219" t="e">
        <f t="shared" si="305"/>
        <v>#VALUE!</v>
      </c>
      <c r="CY164" s="219" t="e">
        <f t="shared" si="305"/>
        <v>#VALUE!</v>
      </c>
      <c r="CZ164" s="219" t="e">
        <f t="shared" si="305"/>
        <v>#VALUE!</v>
      </c>
      <c r="DA164" s="219" t="e">
        <f t="shared" si="305"/>
        <v>#VALUE!</v>
      </c>
      <c r="DB164" s="219" t="e">
        <f t="shared" si="305"/>
        <v>#VALUE!</v>
      </c>
      <c r="DC164" s="219" t="e">
        <f t="shared" si="305"/>
        <v>#VALUE!</v>
      </c>
      <c r="DD164" s="219" t="e">
        <f t="shared" si="305"/>
        <v>#VALUE!</v>
      </c>
      <c r="DE164" s="219"/>
      <c r="DF164" s="219" t="s">
        <v>250</v>
      </c>
      <c r="DG164" s="65"/>
      <c r="DH164" s="65"/>
      <c r="DI164" s="65"/>
      <c r="DJ164" s="65"/>
      <c r="DK164" s="65"/>
      <c r="DL164" s="65"/>
      <c r="DM164" s="65"/>
      <c r="DN164" s="65"/>
      <c r="DO164" s="65"/>
      <c r="DP164" s="65"/>
      <c r="DQ164" s="65"/>
      <c r="DR164" s="65"/>
      <c r="DS164" s="65"/>
      <c r="DT164" s="65"/>
      <c r="DU164" s="65"/>
      <c r="DV164" s="65"/>
    </row>
    <row r="165" spans="1:126" hidden="1">
      <c r="A165" s="65"/>
      <c r="B165" s="65"/>
      <c r="C165" s="65"/>
      <c r="D165" s="232" t="e">
        <f>IF(AND(D163=1,D164=0),D101,"")</f>
        <v>#VALUE!</v>
      </c>
      <c r="E165" s="232" t="e">
        <f t="shared" ref="E165:M165" si="306">IF(AND(E163=1,E164=0),E101,"")</f>
        <v>#VALUE!</v>
      </c>
      <c r="F165" s="232" t="e">
        <f t="shared" si="306"/>
        <v>#VALUE!</v>
      </c>
      <c r="G165" s="232" t="e">
        <f t="shared" si="306"/>
        <v>#VALUE!</v>
      </c>
      <c r="H165" s="232" t="e">
        <f t="shared" si="306"/>
        <v>#VALUE!</v>
      </c>
      <c r="I165" s="232" t="e">
        <f t="shared" si="306"/>
        <v>#VALUE!</v>
      </c>
      <c r="J165" s="232" t="e">
        <f t="shared" si="306"/>
        <v>#VALUE!</v>
      </c>
      <c r="K165" s="232" t="e">
        <f t="shared" si="306"/>
        <v>#VALUE!</v>
      </c>
      <c r="L165" s="232" t="e">
        <f t="shared" si="306"/>
        <v>#VALUE!</v>
      </c>
      <c r="M165" s="232" t="e">
        <f t="shared" si="306"/>
        <v>#VALUE!</v>
      </c>
      <c r="N165" s="219"/>
      <c r="O165" s="219" t="s">
        <v>251</v>
      </c>
      <c r="P165" s="65"/>
      <c r="Q165" s="65"/>
      <c r="R165" s="65"/>
      <c r="S165" s="65"/>
      <c r="T165" s="65"/>
      <c r="U165" s="65"/>
      <c r="V165" s="65"/>
      <c r="W165" s="232" t="e">
        <f>IF(AND(W163=1,W164=0),W101,"")</f>
        <v>#VALUE!</v>
      </c>
      <c r="X165" s="232" t="e">
        <f t="shared" ref="X165:AF165" si="307">IF(AND(X163=1,X164=0),X101,"")</f>
        <v>#VALUE!</v>
      </c>
      <c r="Y165" s="232" t="e">
        <f t="shared" si="307"/>
        <v>#VALUE!</v>
      </c>
      <c r="Z165" s="232" t="e">
        <f t="shared" si="307"/>
        <v>#VALUE!</v>
      </c>
      <c r="AA165" s="232" t="e">
        <f t="shared" si="307"/>
        <v>#VALUE!</v>
      </c>
      <c r="AB165" s="232" t="e">
        <f t="shared" si="307"/>
        <v>#VALUE!</v>
      </c>
      <c r="AC165" s="232" t="e">
        <f t="shared" si="307"/>
        <v>#VALUE!</v>
      </c>
      <c r="AD165" s="232" t="e">
        <f t="shared" si="307"/>
        <v>#VALUE!</v>
      </c>
      <c r="AE165" s="232" t="e">
        <f t="shared" si="307"/>
        <v>#VALUE!</v>
      </c>
      <c r="AF165" s="232" t="e">
        <f t="shared" si="307"/>
        <v>#VALUE!</v>
      </c>
      <c r="AG165" s="219"/>
      <c r="AH165" s="219" t="s">
        <v>251</v>
      </c>
      <c r="AI165" s="65"/>
      <c r="AJ165" s="65"/>
      <c r="AK165" s="65"/>
      <c r="AL165" s="65"/>
      <c r="AM165" s="65"/>
      <c r="AN165" s="65"/>
      <c r="AO165" s="65"/>
      <c r="AP165" s="232" t="e">
        <f>IF(AND(AP163=1,AP164=0),AP101,"")</f>
        <v>#VALUE!</v>
      </c>
      <c r="AQ165" s="232" t="e">
        <f t="shared" ref="AQ165:AY165" si="308">IF(AND(AQ163=1,AQ164=0),AQ101,"")</f>
        <v>#VALUE!</v>
      </c>
      <c r="AR165" s="232" t="e">
        <f t="shared" si="308"/>
        <v>#VALUE!</v>
      </c>
      <c r="AS165" s="232" t="e">
        <f t="shared" si="308"/>
        <v>#VALUE!</v>
      </c>
      <c r="AT165" s="232" t="e">
        <f t="shared" si="308"/>
        <v>#VALUE!</v>
      </c>
      <c r="AU165" s="232" t="e">
        <f t="shared" si="308"/>
        <v>#VALUE!</v>
      </c>
      <c r="AV165" s="232" t="e">
        <f t="shared" si="308"/>
        <v>#VALUE!</v>
      </c>
      <c r="AW165" s="232" t="e">
        <f t="shared" si="308"/>
        <v>#VALUE!</v>
      </c>
      <c r="AX165" s="232" t="e">
        <f t="shared" si="308"/>
        <v>#VALUE!</v>
      </c>
      <c r="AY165" s="232" t="e">
        <f t="shared" si="308"/>
        <v>#VALUE!</v>
      </c>
      <c r="AZ165" s="219"/>
      <c r="BA165" s="219" t="s">
        <v>251</v>
      </c>
      <c r="BB165" s="65"/>
      <c r="BC165" s="65"/>
      <c r="BD165" s="65"/>
      <c r="BE165" s="65"/>
      <c r="BF165" s="65"/>
      <c r="BG165" s="65"/>
      <c r="BH165" s="65"/>
      <c r="BI165" s="232" t="e">
        <f>IF(AND(BI163=1,BI164=0),BI101,"")</f>
        <v>#VALUE!</v>
      </c>
      <c r="BJ165" s="232" t="e">
        <f t="shared" ref="BJ165:BR165" si="309">IF(AND(BJ163=1,BJ164=0),BJ101,"")</f>
        <v>#VALUE!</v>
      </c>
      <c r="BK165" s="232" t="e">
        <f t="shared" si="309"/>
        <v>#VALUE!</v>
      </c>
      <c r="BL165" s="232" t="e">
        <f t="shared" si="309"/>
        <v>#VALUE!</v>
      </c>
      <c r="BM165" s="232" t="e">
        <f t="shared" si="309"/>
        <v>#VALUE!</v>
      </c>
      <c r="BN165" s="232" t="e">
        <f t="shared" si="309"/>
        <v>#VALUE!</v>
      </c>
      <c r="BO165" s="232" t="e">
        <f t="shared" si="309"/>
        <v>#VALUE!</v>
      </c>
      <c r="BP165" s="232" t="e">
        <f t="shared" si="309"/>
        <v>#VALUE!</v>
      </c>
      <c r="BQ165" s="232" t="e">
        <f t="shared" si="309"/>
        <v>#VALUE!</v>
      </c>
      <c r="BR165" s="232" t="e">
        <f t="shared" si="309"/>
        <v>#VALUE!</v>
      </c>
      <c r="BS165" s="219"/>
      <c r="BT165" s="219" t="s">
        <v>251</v>
      </c>
      <c r="BU165" s="65"/>
      <c r="BV165" s="65"/>
      <c r="BW165" s="65"/>
      <c r="BX165" s="65"/>
      <c r="BY165" s="65"/>
      <c r="BZ165" s="65"/>
      <c r="CA165" s="65"/>
      <c r="CB165" s="232" t="e">
        <f>IF(AND(CB163=1,CB164=0),CB101,"")</f>
        <v>#VALUE!</v>
      </c>
      <c r="CC165" s="232" t="e">
        <f t="shared" ref="CC165:CK165" si="310">IF(AND(CC163=1,CC164=0),CC101,"")</f>
        <v>#VALUE!</v>
      </c>
      <c r="CD165" s="232" t="e">
        <f t="shared" si="310"/>
        <v>#VALUE!</v>
      </c>
      <c r="CE165" s="232" t="e">
        <f t="shared" si="310"/>
        <v>#VALUE!</v>
      </c>
      <c r="CF165" s="232" t="e">
        <f t="shared" si="310"/>
        <v>#VALUE!</v>
      </c>
      <c r="CG165" s="232" t="e">
        <f t="shared" si="310"/>
        <v>#VALUE!</v>
      </c>
      <c r="CH165" s="232" t="e">
        <f t="shared" si="310"/>
        <v>#VALUE!</v>
      </c>
      <c r="CI165" s="232" t="e">
        <f t="shared" si="310"/>
        <v>#VALUE!</v>
      </c>
      <c r="CJ165" s="232" t="e">
        <f t="shared" si="310"/>
        <v>#VALUE!</v>
      </c>
      <c r="CK165" s="232" t="e">
        <f t="shared" si="310"/>
        <v>#VALUE!</v>
      </c>
      <c r="CL165" s="219"/>
      <c r="CM165" s="219" t="s">
        <v>251</v>
      </c>
      <c r="CN165" s="65"/>
      <c r="CO165" s="65"/>
      <c r="CP165" s="65"/>
      <c r="CQ165" s="65"/>
      <c r="CR165" s="65"/>
      <c r="CS165" s="65"/>
      <c r="CT165" s="65"/>
      <c r="CU165" s="232" t="e">
        <f>IF(AND(CU163=1,CU164=0),CU101,"")</f>
        <v>#VALUE!</v>
      </c>
      <c r="CV165" s="232" t="e">
        <f t="shared" ref="CV165:DD165" si="311">IF(AND(CV163=1,CV164=0),CV101,"")</f>
        <v>#VALUE!</v>
      </c>
      <c r="CW165" s="232" t="e">
        <f t="shared" si="311"/>
        <v>#VALUE!</v>
      </c>
      <c r="CX165" s="232" t="e">
        <f t="shared" si="311"/>
        <v>#VALUE!</v>
      </c>
      <c r="CY165" s="232" t="e">
        <f t="shared" si="311"/>
        <v>#VALUE!</v>
      </c>
      <c r="CZ165" s="232" t="e">
        <f t="shared" si="311"/>
        <v>#VALUE!</v>
      </c>
      <c r="DA165" s="232" t="e">
        <f t="shared" si="311"/>
        <v>#VALUE!</v>
      </c>
      <c r="DB165" s="232" t="e">
        <f t="shared" si="311"/>
        <v>#VALUE!</v>
      </c>
      <c r="DC165" s="232" t="e">
        <f t="shared" si="311"/>
        <v>#VALUE!</v>
      </c>
      <c r="DD165" s="232" t="e">
        <f t="shared" si="311"/>
        <v>#VALUE!</v>
      </c>
      <c r="DE165" s="219"/>
      <c r="DF165" s="219" t="s">
        <v>251</v>
      </c>
      <c r="DG165" s="65"/>
      <c r="DH165" s="65"/>
      <c r="DI165" s="65"/>
      <c r="DJ165" s="65"/>
      <c r="DK165" s="65"/>
      <c r="DL165" s="65"/>
      <c r="DM165" s="65"/>
      <c r="DN165" s="65"/>
      <c r="DO165" s="65"/>
      <c r="DP165" s="65"/>
      <c r="DQ165" s="65"/>
      <c r="DR165" s="65"/>
      <c r="DS165" s="65"/>
      <c r="DT165" s="65"/>
      <c r="DU165" s="65"/>
      <c r="DV165" s="65"/>
    </row>
    <row r="166" spans="1:126" hidden="1">
      <c r="A166" s="65"/>
      <c r="B166" s="65"/>
      <c r="C166" s="65"/>
      <c r="D166" s="232" t="e">
        <f>IF(AND(D163=1,D164=0),D109,"")</f>
        <v>#VALUE!</v>
      </c>
      <c r="E166" s="232" t="e">
        <f t="shared" ref="E166:M166" si="312">IF(AND(E163=1,E164=0),E109,"")</f>
        <v>#VALUE!</v>
      </c>
      <c r="F166" s="232" t="e">
        <f t="shared" si="312"/>
        <v>#VALUE!</v>
      </c>
      <c r="G166" s="232" t="e">
        <f t="shared" si="312"/>
        <v>#VALUE!</v>
      </c>
      <c r="H166" s="232" t="e">
        <f t="shared" si="312"/>
        <v>#VALUE!</v>
      </c>
      <c r="I166" s="232" t="e">
        <f t="shared" si="312"/>
        <v>#VALUE!</v>
      </c>
      <c r="J166" s="232" t="e">
        <f t="shared" si="312"/>
        <v>#VALUE!</v>
      </c>
      <c r="K166" s="232" t="e">
        <f t="shared" si="312"/>
        <v>#VALUE!</v>
      </c>
      <c r="L166" s="232" t="e">
        <f t="shared" si="312"/>
        <v>#VALUE!</v>
      </c>
      <c r="M166" s="232" t="e">
        <f t="shared" si="312"/>
        <v>#VALUE!</v>
      </c>
      <c r="N166" s="219"/>
      <c r="O166" s="219" t="s">
        <v>252</v>
      </c>
      <c r="P166" s="65"/>
      <c r="Q166" s="65"/>
      <c r="R166" s="65"/>
      <c r="S166" s="65"/>
      <c r="T166" s="65"/>
      <c r="U166" s="65"/>
      <c r="V166" s="65"/>
      <c r="W166" s="232" t="e">
        <f>IF(AND(W163=1,W164=0),W109,"")</f>
        <v>#VALUE!</v>
      </c>
      <c r="X166" s="232" t="e">
        <f t="shared" ref="X166:AF166" si="313">IF(AND(X163=1,X164=0),X109,"")</f>
        <v>#VALUE!</v>
      </c>
      <c r="Y166" s="232" t="e">
        <f t="shared" si="313"/>
        <v>#VALUE!</v>
      </c>
      <c r="Z166" s="232" t="e">
        <f t="shared" si="313"/>
        <v>#VALUE!</v>
      </c>
      <c r="AA166" s="232" t="e">
        <f t="shared" si="313"/>
        <v>#VALUE!</v>
      </c>
      <c r="AB166" s="232" t="e">
        <f t="shared" si="313"/>
        <v>#VALUE!</v>
      </c>
      <c r="AC166" s="232" t="e">
        <f t="shared" si="313"/>
        <v>#VALUE!</v>
      </c>
      <c r="AD166" s="232" t="e">
        <f t="shared" si="313"/>
        <v>#VALUE!</v>
      </c>
      <c r="AE166" s="232" t="e">
        <f t="shared" si="313"/>
        <v>#VALUE!</v>
      </c>
      <c r="AF166" s="232" t="e">
        <f t="shared" si="313"/>
        <v>#VALUE!</v>
      </c>
      <c r="AG166" s="219"/>
      <c r="AH166" s="219" t="s">
        <v>252</v>
      </c>
      <c r="AI166" s="65"/>
      <c r="AJ166" s="65"/>
      <c r="AK166" s="65"/>
      <c r="AL166" s="65"/>
      <c r="AM166" s="65"/>
      <c r="AN166" s="65"/>
      <c r="AO166" s="65"/>
      <c r="AP166" s="232" t="e">
        <f>IF(AND(AP163=1,AP164=0),AP109,"")</f>
        <v>#VALUE!</v>
      </c>
      <c r="AQ166" s="232" t="e">
        <f t="shared" ref="AQ166:AY166" si="314">IF(AND(AQ163=1,AQ164=0),AQ109,"")</f>
        <v>#VALUE!</v>
      </c>
      <c r="AR166" s="232" t="e">
        <f t="shared" si="314"/>
        <v>#VALUE!</v>
      </c>
      <c r="AS166" s="232" t="e">
        <f t="shared" si="314"/>
        <v>#VALUE!</v>
      </c>
      <c r="AT166" s="232" t="e">
        <f t="shared" si="314"/>
        <v>#VALUE!</v>
      </c>
      <c r="AU166" s="232" t="e">
        <f t="shared" si="314"/>
        <v>#VALUE!</v>
      </c>
      <c r="AV166" s="232" t="e">
        <f t="shared" si="314"/>
        <v>#VALUE!</v>
      </c>
      <c r="AW166" s="232" t="e">
        <f t="shared" si="314"/>
        <v>#VALUE!</v>
      </c>
      <c r="AX166" s="232" t="e">
        <f t="shared" si="314"/>
        <v>#VALUE!</v>
      </c>
      <c r="AY166" s="232" t="e">
        <f t="shared" si="314"/>
        <v>#VALUE!</v>
      </c>
      <c r="AZ166" s="219"/>
      <c r="BA166" s="219" t="s">
        <v>252</v>
      </c>
      <c r="BB166" s="65"/>
      <c r="BC166" s="65"/>
      <c r="BD166" s="65"/>
      <c r="BE166" s="65"/>
      <c r="BF166" s="65"/>
      <c r="BG166" s="65"/>
      <c r="BH166" s="65"/>
      <c r="BI166" s="232" t="e">
        <f>IF(AND(BI163=1,BI164=0),BI109,"")</f>
        <v>#VALUE!</v>
      </c>
      <c r="BJ166" s="232" t="e">
        <f t="shared" ref="BJ166:BR166" si="315">IF(AND(BJ163=1,BJ164=0),BJ109,"")</f>
        <v>#VALUE!</v>
      </c>
      <c r="BK166" s="232" t="e">
        <f t="shared" si="315"/>
        <v>#VALUE!</v>
      </c>
      <c r="BL166" s="232" t="e">
        <f t="shared" si="315"/>
        <v>#VALUE!</v>
      </c>
      <c r="BM166" s="232" t="e">
        <f t="shared" si="315"/>
        <v>#VALUE!</v>
      </c>
      <c r="BN166" s="232" t="e">
        <f t="shared" si="315"/>
        <v>#VALUE!</v>
      </c>
      <c r="BO166" s="232" t="e">
        <f t="shared" si="315"/>
        <v>#VALUE!</v>
      </c>
      <c r="BP166" s="232" t="e">
        <f t="shared" si="315"/>
        <v>#VALUE!</v>
      </c>
      <c r="BQ166" s="232" t="e">
        <f t="shared" si="315"/>
        <v>#VALUE!</v>
      </c>
      <c r="BR166" s="232" t="e">
        <f t="shared" si="315"/>
        <v>#VALUE!</v>
      </c>
      <c r="BS166" s="219"/>
      <c r="BT166" s="219" t="s">
        <v>252</v>
      </c>
      <c r="BU166" s="65"/>
      <c r="BV166" s="65"/>
      <c r="BW166" s="65"/>
      <c r="BX166" s="65"/>
      <c r="BY166" s="65"/>
      <c r="BZ166" s="65"/>
      <c r="CA166" s="65"/>
      <c r="CB166" s="232" t="e">
        <f>IF(AND(CB163=1,CB164=0),CB109,"")</f>
        <v>#VALUE!</v>
      </c>
      <c r="CC166" s="232" t="e">
        <f t="shared" ref="CC166:CK166" si="316">IF(AND(CC163=1,CC164=0),CC109,"")</f>
        <v>#VALUE!</v>
      </c>
      <c r="CD166" s="232" t="e">
        <f t="shared" si="316"/>
        <v>#VALUE!</v>
      </c>
      <c r="CE166" s="232" t="e">
        <f t="shared" si="316"/>
        <v>#VALUE!</v>
      </c>
      <c r="CF166" s="232" t="e">
        <f t="shared" si="316"/>
        <v>#VALUE!</v>
      </c>
      <c r="CG166" s="232" t="e">
        <f t="shared" si="316"/>
        <v>#VALUE!</v>
      </c>
      <c r="CH166" s="232" t="e">
        <f t="shared" si="316"/>
        <v>#VALUE!</v>
      </c>
      <c r="CI166" s="232" t="e">
        <f t="shared" si="316"/>
        <v>#VALUE!</v>
      </c>
      <c r="CJ166" s="232" t="e">
        <f t="shared" si="316"/>
        <v>#VALUE!</v>
      </c>
      <c r="CK166" s="232" t="e">
        <f t="shared" si="316"/>
        <v>#VALUE!</v>
      </c>
      <c r="CL166" s="219"/>
      <c r="CM166" s="219" t="s">
        <v>252</v>
      </c>
      <c r="CN166" s="65"/>
      <c r="CO166" s="65"/>
      <c r="CP166" s="65"/>
      <c r="CQ166" s="65"/>
      <c r="CR166" s="65"/>
      <c r="CS166" s="65"/>
      <c r="CT166" s="65"/>
      <c r="CU166" s="232" t="e">
        <f>IF(AND(CU163=1,CU164=0),CU109,"")</f>
        <v>#VALUE!</v>
      </c>
      <c r="CV166" s="232" t="e">
        <f t="shared" ref="CV166:DD166" si="317">IF(AND(CV163=1,CV164=0),CV109,"")</f>
        <v>#VALUE!</v>
      </c>
      <c r="CW166" s="232" t="e">
        <f t="shared" si="317"/>
        <v>#VALUE!</v>
      </c>
      <c r="CX166" s="232" t="e">
        <f t="shared" si="317"/>
        <v>#VALUE!</v>
      </c>
      <c r="CY166" s="232" t="e">
        <f t="shared" si="317"/>
        <v>#VALUE!</v>
      </c>
      <c r="CZ166" s="232" t="e">
        <f t="shared" si="317"/>
        <v>#VALUE!</v>
      </c>
      <c r="DA166" s="232" t="e">
        <f t="shared" si="317"/>
        <v>#VALUE!</v>
      </c>
      <c r="DB166" s="232" t="e">
        <f t="shared" si="317"/>
        <v>#VALUE!</v>
      </c>
      <c r="DC166" s="232" t="e">
        <f t="shared" si="317"/>
        <v>#VALUE!</v>
      </c>
      <c r="DD166" s="232" t="e">
        <f t="shared" si="317"/>
        <v>#VALUE!</v>
      </c>
      <c r="DE166" s="219"/>
      <c r="DF166" s="219" t="s">
        <v>252</v>
      </c>
      <c r="DG166" s="65"/>
      <c r="DH166" s="65"/>
      <c r="DI166" s="65"/>
      <c r="DJ166" s="65"/>
      <c r="DK166" s="65"/>
      <c r="DL166" s="65"/>
      <c r="DM166" s="65"/>
      <c r="DN166" s="65"/>
      <c r="DO166" s="65"/>
      <c r="DP166" s="65"/>
      <c r="DQ166" s="65"/>
      <c r="DR166" s="65"/>
      <c r="DS166" s="65"/>
      <c r="DT166" s="65"/>
      <c r="DU166" s="65"/>
      <c r="DV166" s="65"/>
    </row>
    <row r="167" spans="1:126" hidden="1">
      <c r="A167" s="65"/>
      <c r="B167" s="65"/>
      <c r="C167" s="65"/>
      <c r="D167" s="232" t="e">
        <f>IF(AND(D163=1,D164=0),E101,"")</f>
        <v>#VALUE!</v>
      </c>
      <c r="E167" s="232" t="e">
        <f t="shared" ref="E167:M167" si="318">IF(AND(E163=1,E164=0),F101,"")</f>
        <v>#VALUE!</v>
      </c>
      <c r="F167" s="232" t="e">
        <f t="shared" si="318"/>
        <v>#VALUE!</v>
      </c>
      <c r="G167" s="232" t="e">
        <f t="shared" si="318"/>
        <v>#VALUE!</v>
      </c>
      <c r="H167" s="232" t="e">
        <f t="shared" si="318"/>
        <v>#VALUE!</v>
      </c>
      <c r="I167" s="232" t="e">
        <f t="shared" si="318"/>
        <v>#VALUE!</v>
      </c>
      <c r="J167" s="232" t="e">
        <f t="shared" si="318"/>
        <v>#VALUE!</v>
      </c>
      <c r="K167" s="232" t="e">
        <f t="shared" si="318"/>
        <v>#VALUE!</v>
      </c>
      <c r="L167" s="232" t="e">
        <f t="shared" si="318"/>
        <v>#VALUE!</v>
      </c>
      <c r="M167" s="232" t="e">
        <f t="shared" si="318"/>
        <v>#VALUE!</v>
      </c>
      <c r="N167" s="219"/>
      <c r="O167" s="219" t="s">
        <v>253</v>
      </c>
      <c r="P167" s="65"/>
      <c r="Q167" s="65"/>
      <c r="R167" s="65"/>
      <c r="S167" s="65"/>
      <c r="T167" s="65"/>
      <c r="U167" s="65"/>
      <c r="V167" s="65"/>
      <c r="W167" s="232" t="e">
        <f t="shared" ref="W167:AF167" si="319">IF(AND(W163=1,W164=0),X101,"")</f>
        <v>#VALUE!</v>
      </c>
      <c r="X167" s="232" t="e">
        <f t="shared" si="319"/>
        <v>#VALUE!</v>
      </c>
      <c r="Y167" s="232" t="e">
        <f t="shared" si="319"/>
        <v>#VALUE!</v>
      </c>
      <c r="Z167" s="232" t="e">
        <f t="shared" si="319"/>
        <v>#VALUE!</v>
      </c>
      <c r="AA167" s="232" t="e">
        <f t="shared" si="319"/>
        <v>#VALUE!</v>
      </c>
      <c r="AB167" s="232" t="e">
        <f t="shared" si="319"/>
        <v>#VALUE!</v>
      </c>
      <c r="AC167" s="232" t="e">
        <f t="shared" si="319"/>
        <v>#VALUE!</v>
      </c>
      <c r="AD167" s="232" t="e">
        <f t="shared" si="319"/>
        <v>#VALUE!</v>
      </c>
      <c r="AE167" s="232" t="e">
        <f t="shared" si="319"/>
        <v>#VALUE!</v>
      </c>
      <c r="AF167" s="232" t="e">
        <f t="shared" si="319"/>
        <v>#VALUE!</v>
      </c>
      <c r="AG167" s="219"/>
      <c r="AH167" s="219" t="s">
        <v>253</v>
      </c>
      <c r="AI167" s="65"/>
      <c r="AJ167" s="65"/>
      <c r="AK167" s="65"/>
      <c r="AL167" s="65"/>
      <c r="AM167" s="65"/>
      <c r="AN167" s="65"/>
      <c r="AO167" s="65"/>
      <c r="AP167" s="232" t="e">
        <f t="shared" ref="AP167:AY167" si="320">IF(AND(AP163=1,AP164=0),AQ101,"")</f>
        <v>#VALUE!</v>
      </c>
      <c r="AQ167" s="232" t="e">
        <f t="shared" si="320"/>
        <v>#VALUE!</v>
      </c>
      <c r="AR167" s="232" t="e">
        <f t="shared" si="320"/>
        <v>#VALUE!</v>
      </c>
      <c r="AS167" s="232" t="e">
        <f t="shared" si="320"/>
        <v>#VALUE!</v>
      </c>
      <c r="AT167" s="232" t="e">
        <f t="shared" si="320"/>
        <v>#VALUE!</v>
      </c>
      <c r="AU167" s="232" t="e">
        <f t="shared" si="320"/>
        <v>#VALUE!</v>
      </c>
      <c r="AV167" s="232" t="e">
        <f t="shared" si="320"/>
        <v>#VALUE!</v>
      </c>
      <c r="AW167" s="232" t="e">
        <f t="shared" si="320"/>
        <v>#VALUE!</v>
      </c>
      <c r="AX167" s="232" t="e">
        <f t="shared" si="320"/>
        <v>#VALUE!</v>
      </c>
      <c r="AY167" s="232" t="e">
        <f t="shared" si="320"/>
        <v>#VALUE!</v>
      </c>
      <c r="AZ167" s="219"/>
      <c r="BA167" s="219" t="s">
        <v>253</v>
      </c>
      <c r="BB167" s="65"/>
      <c r="BC167" s="65"/>
      <c r="BD167" s="65"/>
      <c r="BE167" s="65"/>
      <c r="BF167" s="65"/>
      <c r="BG167" s="65"/>
      <c r="BH167" s="65"/>
      <c r="BI167" s="232" t="e">
        <f t="shared" ref="BI167:BR167" si="321">IF(AND(BI163=1,BI164=0),BJ101,"")</f>
        <v>#VALUE!</v>
      </c>
      <c r="BJ167" s="232" t="e">
        <f t="shared" si="321"/>
        <v>#VALUE!</v>
      </c>
      <c r="BK167" s="232" t="e">
        <f t="shared" si="321"/>
        <v>#VALUE!</v>
      </c>
      <c r="BL167" s="232" t="e">
        <f t="shared" si="321"/>
        <v>#VALUE!</v>
      </c>
      <c r="BM167" s="232" t="e">
        <f t="shared" si="321"/>
        <v>#VALUE!</v>
      </c>
      <c r="BN167" s="232" t="e">
        <f t="shared" si="321"/>
        <v>#VALUE!</v>
      </c>
      <c r="BO167" s="232" t="e">
        <f t="shared" si="321"/>
        <v>#VALUE!</v>
      </c>
      <c r="BP167" s="232" t="e">
        <f t="shared" si="321"/>
        <v>#VALUE!</v>
      </c>
      <c r="BQ167" s="232" t="e">
        <f t="shared" si="321"/>
        <v>#VALUE!</v>
      </c>
      <c r="BR167" s="232" t="e">
        <f t="shared" si="321"/>
        <v>#VALUE!</v>
      </c>
      <c r="BS167" s="219"/>
      <c r="BT167" s="219" t="s">
        <v>253</v>
      </c>
      <c r="BU167" s="65"/>
      <c r="BV167" s="65"/>
      <c r="BW167" s="65"/>
      <c r="BX167" s="65"/>
      <c r="BY167" s="65"/>
      <c r="BZ167" s="65"/>
      <c r="CA167" s="65"/>
      <c r="CB167" s="232" t="e">
        <f t="shared" ref="CB167:CK167" si="322">IF(AND(CB163=1,CB164=0),CC101,"")</f>
        <v>#VALUE!</v>
      </c>
      <c r="CC167" s="232" t="e">
        <f t="shared" si="322"/>
        <v>#VALUE!</v>
      </c>
      <c r="CD167" s="232" t="e">
        <f t="shared" si="322"/>
        <v>#VALUE!</v>
      </c>
      <c r="CE167" s="232" t="e">
        <f t="shared" si="322"/>
        <v>#VALUE!</v>
      </c>
      <c r="CF167" s="232" t="e">
        <f t="shared" si="322"/>
        <v>#VALUE!</v>
      </c>
      <c r="CG167" s="232" t="e">
        <f t="shared" si="322"/>
        <v>#VALUE!</v>
      </c>
      <c r="CH167" s="232" t="e">
        <f t="shared" si="322"/>
        <v>#VALUE!</v>
      </c>
      <c r="CI167" s="232" t="e">
        <f t="shared" si="322"/>
        <v>#VALUE!</v>
      </c>
      <c r="CJ167" s="232" t="e">
        <f t="shared" si="322"/>
        <v>#VALUE!</v>
      </c>
      <c r="CK167" s="232" t="e">
        <f t="shared" si="322"/>
        <v>#VALUE!</v>
      </c>
      <c r="CL167" s="219"/>
      <c r="CM167" s="219" t="s">
        <v>253</v>
      </c>
      <c r="CN167" s="65"/>
      <c r="CO167" s="65"/>
      <c r="CP167" s="65"/>
      <c r="CQ167" s="65"/>
      <c r="CR167" s="65"/>
      <c r="CS167" s="65"/>
      <c r="CT167" s="65"/>
      <c r="CU167" s="232" t="e">
        <f t="shared" ref="CU167:DD167" si="323">IF(AND(CU163=1,CU164=0),CV101,"")</f>
        <v>#VALUE!</v>
      </c>
      <c r="CV167" s="232" t="e">
        <f t="shared" si="323"/>
        <v>#VALUE!</v>
      </c>
      <c r="CW167" s="232" t="e">
        <f t="shared" si="323"/>
        <v>#VALUE!</v>
      </c>
      <c r="CX167" s="232" t="e">
        <f t="shared" si="323"/>
        <v>#VALUE!</v>
      </c>
      <c r="CY167" s="232" t="e">
        <f t="shared" si="323"/>
        <v>#VALUE!</v>
      </c>
      <c r="CZ167" s="232" t="e">
        <f t="shared" si="323"/>
        <v>#VALUE!</v>
      </c>
      <c r="DA167" s="232" t="e">
        <f t="shared" si="323"/>
        <v>#VALUE!</v>
      </c>
      <c r="DB167" s="232" t="e">
        <f t="shared" si="323"/>
        <v>#VALUE!</v>
      </c>
      <c r="DC167" s="232" t="e">
        <f t="shared" si="323"/>
        <v>#VALUE!</v>
      </c>
      <c r="DD167" s="232" t="e">
        <f t="shared" si="323"/>
        <v>#VALUE!</v>
      </c>
      <c r="DE167" s="219"/>
      <c r="DF167" s="219" t="s">
        <v>253</v>
      </c>
      <c r="DG167" s="65"/>
      <c r="DH167" s="65"/>
      <c r="DI167" s="65"/>
      <c r="DJ167" s="65"/>
      <c r="DK167" s="65"/>
      <c r="DL167" s="65"/>
      <c r="DM167" s="65"/>
      <c r="DN167" s="65"/>
      <c r="DO167" s="65"/>
      <c r="DP167" s="65"/>
      <c r="DQ167" s="65"/>
      <c r="DR167" s="65"/>
      <c r="DS167" s="65"/>
      <c r="DT167" s="65"/>
      <c r="DU167" s="65"/>
      <c r="DV167" s="65"/>
    </row>
    <row r="168" spans="1:126" hidden="1">
      <c r="A168" s="65"/>
      <c r="B168" s="65"/>
      <c r="C168" s="65"/>
      <c r="D168" s="232" t="e">
        <f>IF(AND(D163=1,D164=0),E109,"")</f>
        <v>#VALUE!</v>
      </c>
      <c r="E168" s="232" t="e">
        <f t="shared" ref="E168:M168" si="324">IF(AND(E163=1,E164=0),F109,"")</f>
        <v>#VALUE!</v>
      </c>
      <c r="F168" s="232" t="e">
        <f t="shared" si="324"/>
        <v>#VALUE!</v>
      </c>
      <c r="G168" s="232" t="e">
        <f t="shared" si="324"/>
        <v>#VALUE!</v>
      </c>
      <c r="H168" s="232" t="e">
        <f t="shared" si="324"/>
        <v>#VALUE!</v>
      </c>
      <c r="I168" s="232" t="e">
        <f t="shared" si="324"/>
        <v>#VALUE!</v>
      </c>
      <c r="J168" s="232" t="e">
        <f t="shared" si="324"/>
        <v>#VALUE!</v>
      </c>
      <c r="K168" s="232" t="e">
        <f t="shared" si="324"/>
        <v>#VALUE!</v>
      </c>
      <c r="L168" s="232" t="e">
        <f t="shared" si="324"/>
        <v>#VALUE!</v>
      </c>
      <c r="M168" s="232" t="e">
        <f t="shared" si="324"/>
        <v>#VALUE!</v>
      </c>
      <c r="N168" s="232"/>
      <c r="O168" s="219" t="s">
        <v>254</v>
      </c>
      <c r="P168" s="65"/>
      <c r="Q168" s="208"/>
      <c r="R168" s="65"/>
      <c r="S168" s="65"/>
      <c r="T168" s="65"/>
      <c r="U168" s="65"/>
      <c r="V168" s="65"/>
      <c r="W168" s="232" t="e">
        <f t="shared" ref="W168:AF168" si="325">IF(AND(W163=1,W164=0),X109,"")</f>
        <v>#VALUE!</v>
      </c>
      <c r="X168" s="232" t="e">
        <f t="shared" si="325"/>
        <v>#VALUE!</v>
      </c>
      <c r="Y168" s="232" t="e">
        <f t="shared" si="325"/>
        <v>#VALUE!</v>
      </c>
      <c r="Z168" s="232" t="e">
        <f t="shared" si="325"/>
        <v>#VALUE!</v>
      </c>
      <c r="AA168" s="232" t="e">
        <f t="shared" si="325"/>
        <v>#VALUE!</v>
      </c>
      <c r="AB168" s="232" t="e">
        <f t="shared" si="325"/>
        <v>#VALUE!</v>
      </c>
      <c r="AC168" s="232" t="e">
        <f t="shared" si="325"/>
        <v>#VALUE!</v>
      </c>
      <c r="AD168" s="232" t="e">
        <f t="shared" si="325"/>
        <v>#VALUE!</v>
      </c>
      <c r="AE168" s="232" t="e">
        <f t="shared" si="325"/>
        <v>#VALUE!</v>
      </c>
      <c r="AF168" s="232" t="e">
        <f t="shared" si="325"/>
        <v>#VALUE!</v>
      </c>
      <c r="AG168" s="232"/>
      <c r="AH168" s="219" t="s">
        <v>254</v>
      </c>
      <c r="AI168" s="65"/>
      <c r="AJ168" s="208"/>
      <c r="AK168" s="65"/>
      <c r="AL168" s="65"/>
      <c r="AM168" s="65"/>
      <c r="AN168" s="65"/>
      <c r="AO168" s="65"/>
      <c r="AP168" s="232" t="e">
        <f t="shared" ref="AP168:AY168" si="326">IF(AND(AP163=1,AP164=0),AQ109,"")</f>
        <v>#VALUE!</v>
      </c>
      <c r="AQ168" s="232" t="e">
        <f t="shared" si="326"/>
        <v>#VALUE!</v>
      </c>
      <c r="AR168" s="232" t="e">
        <f t="shared" si="326"/>
        <v>#VALUE!</v>
      </c>
      <c r="AS168" s="232" t="e">
        <f t="shared" si="326"/>
        <v>#VALUE!</v>
      </c>
      <c r="AT168" s="232" t="e">
        <f t="shared" si="326"/>
        <v>#VALUE!</v>
      </c>
      <c r="AU168" s="232" t="e">
        <f t="shared" si="326"/>
        <v>#VALUE!</v>
      </c>
      <c r="AV168" s="232" t="e">
        <f t="shared" si="326"/>
        <v>#VALUE!</v>
      </c>
      <c r="AW168" s="232" t="e">
        <f t="shared" si="326"/>
        <v>#VALUE!</v>
      </c>
      <c r="AX168" s="232" t="e">
        <f t="shared" si="326"/>
        <v>#VALUE!</v>
      </c>
      <c r="AY168" s="232" t="e">
        <f t="shared" si="326"/>
        <v>#VALUE!</v>
      </c>
      <c r="AZ168" s="232"/>
      <c r="BA168" s="219" t="s">
        <v>254</v>
      </c>
      <c r="BB168" s="65"/>
      <c r="BC168" s="208"/>
      <c r="BD168" s="65"/>
      <c r="BE168" s="65"/>
      <c r="BF168" s="65"/>
      <c r="BG168" s="65"/>
      <c r="BH168" s="65"/>
      <c r="BI168" s="232" t="e">
        <f t="shared" ref="BI168:BR168" si="327">IF(AND(BI163=1,BI164=0),BJ109,"")</f>
        <v>#VALUE!</v>
      </c>
      <c r="BJ168" s="232" t="e">
        <f t="shared" si="327"/>
        <v>#VALUE!</v>
      </c>
      <c r="BK168" s="232" t="e">
        <f t="shared" si="327"/>
        <v>#VALUE!</v>
      </c>
      <c r="BL168" s="232" t="e">
        <f t="shared" si="327"/>
        <v>#VALUE!</v>
      </c>
      <c r="BM168" s="232" t="e">
        <f t="shared" si="327"/>
        <v>#VALUE!</v>
      </c>
      <c r="BN168" s="232" t="e">
        <f t="shared" si="327"/>
        <v>#VALUE!</v>
      </c>
      <c r="BO168" s="232" t="e">
        <f t="shared" si="327"/>
        <v>#VALUE!</v>
      </c>
      <c r="BP168" s="232" t="e">
        <f t="shared" si="327"/>
        <v>#VALUE!</v>
      </c>
      <c r="BQ168" s="232" t="e">
        <f t="shared" si="327"/>
        <v>#VALUE!</v>
      </c>
      <c r="BR168" s="232" t="e">
        <f t="shared" si="327"/>
        <v>#VALUE!</v>
      </c>
      <c r="BS168" s="232"/>
      <c r="BT168" s="219" t="s">
        <v>254</v>
      </c>
      <c r="BU168" s="65"/>
      <c r="BV168" s="208"/>
      <c r="BW168" s="65"/>
      <c r="BX168" s="65"/>
      <c r="BY168" s="65"/>
      <c r="BZ168" s="65"/>
      <c r="CA168" s="65"/>
      <c r="CB168" s="232" t="e">
        <f t="shared" ref="CB168:CK168" si="328">IF(AND(CB163=1,CB164=0),CC109,"")</f>
        <v>#VALUE!</v>
      </c>
      <c r="CC168" s="232" t="e">
        <f t="shared" si="328"/>
        <v>#VALUE!</v>
      </c>
      <c r="CD168" s="232" t="e">
        <f t="shared" si="328"/>
        <v>#VALUE!</v>
      </c>
      <c r="CE168" s="232" t="e">
        <f t="shared" si="328"/>
        <v>#VALUE!</v>
      </c>
      <c r="CF168" s="232" t="e">
        <f t="shared" si="328"/>
        <v>#VALUE!</v>
      </c>
      <c r="CG168" s="232" t="e">
        <f t="shared" si="328"/>
        <v>#VALUE!</v>
      </c>
      <c r="CH168" s="232" t="e">
        <f t="shared" si="328"/>
        <v>#VALUE!</v>
      </c>
      <c r="CI168" s="232" t="e">
        <f t="shared" si="328"/>
        <v>#VALUE!</v>
      </c>
      <c r="CJ168" s="232" t="e">
        <f t="shared" si="328"/>
        <v>#VALUE!</v>
      </c>
      <c r="CK168" s="232" t="e">
        <f t="shared" si="328"/>
        <v>#VALUE!</v>
      </c>
      <c r="CL168" s="232"/>
      <c r="CM168" s="219" t="s">
        <v>254</v>
      </c>
      <c r="CN168" s="65"/>
      <c r="CO168" s="208"/>
      <c r="CP168" s="65"/>
      <c r="CQ168" s="65"/>
      <c r="CR168" s="65"/>
      <c r="CS168" s="65"/>
      <c r="CT168" s="65"/>
      <c r="CU168" s="232" t="e">
        <f t="shared" ref="CU168:DD168" si="329">IF(AND(CU163=1,CU164=0),CV109,"")</f>
        <v>#VALUE!</v>
      </c>
      <c r="CV168" s="232" t="e">
        <f t="shared" si="329"/>
        <v>#VALUE!</v>
      </c>
      <c r="CW168" s="232" t="e">
        <f t="shared" si="329"/>
        <v>#VALUE!</v>
      </c>
      <c r="CX168" s="232" t="e">
        <f t="shared" si="329"/>
        <v>#VALUE!</v>
      </c>
      <c r="CY168" s="232" t="e">
        <f t="shared" si="329"/>
        <v>#VALUE!</v>
      </c>
      <c r="CZ168" s="232" t="e">
        <f t="shared" si="329"/>
        <v>#VALUE!</v>
      </c>
      <c r="DA168" s="232" t="e">
        <f t="shared" si="329"/>
        <v>#VALUE!</v>
      </c>
      <c r="DB168" s="232" t="e">
        <f t="shared" si="329"/>
        <v>#VALUE!</v>
      </c>
      <c r="DC168" s="232" t="e">
        <f t="shared" si="329"/>
        <v>#VALUE!</v>
      </c>
      <c r="DD168" s="232" t="e">
        <f t="shared" si="329"/>
        <v>#VALUE!</v>
      </c>
      <c r="DE168" s="232"/>
      <c r="DF168" s="219" t="s">
        <v>254</v>
      </c>
      <c r="DG168" s="65"/>
      <c r="DH168" s="208"/>
      <c r="DI168" s="65"/>
      <c r="DJ168" s="65"/>
      <c r="DK168" s="65"/>
      <c r="DL168" s="65"/>
      <c r="DM168" s="65"/>
      <c r="DN168" s="65"/>
      <c r="DO168" s="65"/>
      <c r="DP168" s="65"/>
      <c r="DQ168" s="65"/>
      <c r="DR168" s="65"/>
      <c r="DS168" s="65"/>
      <c r="DT168" s="65"/>
      <c r="DU168" s="65"/>
      <c r="DV168" s="65"/>
    </row>
    <row r="169" spans="1:126" hidden="1">
      <c r="A169" s="65"/>
      <c r="B169" s="65"/>
      <c r="C169" s="65"/>
      <c r="D169" s="232" t="e">
        <f>D165+(30-D166)*(D167-D165)/(D168-D166)</f>
        <v>#VALUE!</v>
      </c>
      <c r="E169" s="232" t="e">
        <f t="shared" ref="E169:M169" si="330">E165+(30-E166)*(E167-E165)/(E168-E166)</f>
        <v>#VALUE!</v>
      </c>
      <c r="F169" s="232" t="e">
        <f t="shared" si="330"/>
        <v>#VALUE!</v>
      </c>
      <c r="G169" s="232" t="e">
        <f t="shared" si="330"/>
        <v>#VALUE!</v>
      </c>
      <c r="H169" s="232" t="e">
        <f t="shared" si="330"/>
        <v>#VALUE!</v>
      </c>
      <c r="I169" s="232" t="e">
        <f t="shared" si="330"/>
        <v>#VALUE!</v>
      </c>
      <c r="J169" s="232" t="e">
        <f t="shared" si="330"/>
        <v>#VALUE!</v>
      </c>
      <c r="K169" s="232" t="e">
        <f t="shared" si="330"/>
        <v>#VALUE!</v>
      </c>
      <c r="L169" s="232" t="e">
        <f t="shared" si="330"/>
        <v>#VALUE!</v>
      </c>
      <c r="M169" s="232" t="e">
        <f t="shared" si="330"/>
        <v>#VALUE!</v>
      </c>
      <c r="N169" s="219"/>
      <c r="O169" s="219" t="s">
        <v>110</v>
      </c>
      <c r="P169" s="65"/>
      <c r="Q169" s="65"/>
      <c r="R169" s="65"/>
      <c r="S169" s="65"/>
      <c r="T169" s="65"/>
      <c r="U169" s="65"/>
      <c r="V169" s="65"/>
      <c r="W169" s="232" t="e">
        <f>W165+(30-W166)*(W167-W165)/(W168-W166)</f>
        <v>#VALUE!</v>
      </c>
      <c r="X169" s="232" t="e">
        <f t="shared" ref="X169:AF169" si="331">X165+(30-X166)*(X167-X165)/(X168-X166)</f>
        <v>#VALUE!</v>
      </c>
      <c r="Y169" s="232" t="e">
        <f t="shared" si="331"/>
        <v>#VALUE!</v>
      </c>
      <c r="Z169" s="232" t="e">
        <f t="shared" si="331"/>
        <v>#VALUE!</v>
      </c>
      <c r="AA169" s="232" t="e">
        <f t="shared" si="331"/>
        <v>#VALUE!</v>
      </c>
      <c r="AB169" s="232" t="e">
        <f t="shared" si="331"/>
        <v>#VALUE!</v>
      </c>
      <c r="AC169" s="232" t="e">
        <f t="shared" si="331"/>
        <v>#VALUE!</v>
      </c>
      <c r="AD169" s="232" t="e">
        <f t="shared" si="331"/>
        <v>#VALUE!</v>
      </c>
      <c r="AE169" s="232" t="e">
        <f t="shared" si="331"/>
        <v>#VALUE!</v>
      </c>
      <c r="AF169" s="232" t="e">
        <f t="shared" si="331"/>
        <v>#VALUE!</v>
      </c>
      <c r="AG169" s="219"/>
      <c r="AH169" s="219" t="s">
        <v>110</v>
      </c>
      <c r="AI169" s="65"/>
      <c r="AJ169" s="65"/>
      <c r="AK169" s="65"/>
      <c r="AL169" s="65"/>
      <c r="AM169" s="65"/>
      <c r="AN169" s="65"/>
      <c r="AO169" s="65"/>
      <c r="AP169" s="232" t="e">
        <f>AP165+(30-AP166)*(AP167-AP165)/(AP168-AP166)</f>
        <v>#VALUE!</v>
      </c>
      <c r="AQ169" s="232" t="e">
        <f t="shared" ref="AQ169:AY169" si="332">AQ165+(30-AQ166)*(AQ167-AQ165)/(AQ168-AQ166)</f>
        <v>#VALUE!</v>
      </c>
      <c r="AR169" s="232" t="e">
        <f t="shared" si="332"/>
        <v>#VALUE!</v>
      </c>
      <c r="AS169" s="232" t="e">
        <f t="shared" si="332"/>
        <v>#VALUE!</v>
      </c>
      <c r="AT169" s="232" t="e">
        <f t="shared" si="332"/>
        <v>#VALUE!</v>
      </c>
      <c r="AU169" s="232" t="e">
        <f t="shared" si="332"/>
        <v>#VALUE!</v>
      </c>
      <c r="AV169" s="232" t="e">
        <f t="shared" si="332"/>
        <v>#VALUE!</v>
      </c>
      <c r="AW169" s="232" t="e">
        <f t="shared" si="332"/>
        <v>#VALUE!</v>
      </c>
      <c r="AX169" s="232" t="e">
        <f t="shared" si="332"/>
        <v>#VALUE!</v>
      </c>
      <c r="AY169" s="232" t="e">
        <f t="shared" si="332"/>
        <v>#VALUE!</v>
      </c>
      <c r="AZ169" s="219"/>
      <c r="BA169" s="219" t="s">
        <v>110</v>
      </c>
      <c r="BB169" s="65"/>
      <c r="BC169" s="65"/>
      <c r="BD169" s="65"/>
      <c r="BE169" s="65"/>
      <c r="BF169" s="65"/>
      <c r="BG169" s="65"/>
      <c r="BH169" s="65"/>
      <c r="BI169" s="232" t="e">
        <f>BI165+(30-BI166)*(BI167-BI165)/(BI168-BI166)</f>
        <v>#VALUE!</v>
      </c>
      <c r="BJ169" s="232" t="e">
        <f t="shared" ref="BJ169:BR169" si="333">BJ165+(30-BJ166)*(BJ167-BJ165)/(BJ168-BJ166)</f>
        <v>#VALUE!</v>
      </c>
      <c r="BK169" s="232" t="e">
        <f t="shared" si="333"/>
        <v>#VALUE!</v>
      </c>
      <c r="BL169" s="232" t="e">
        <f t="shared" si="333"/>
        <v>#VALUE!</v>
      </c>
      <c r="BM169" s="232" t="e">
        <f t="shared" si="333"/>
        <v>#VALUE!</v>
      </c>
      <c r="BN169" s="232" t="e">
        <f t="shared" si="333"/>
        <v>#VALUE!</v>
      </c>
      <c r="BO169" s="232" t="e">
        <f t="shared" si="333"/>
        <v>#VALUE!</v>
      </c>
      <c r="BP169" s="232" t="e">
        <f t="shared" si="333"/>
        <v>#VALUE!</v>
      </c>
      <c r="BQ169" s="232" t="e">
        <f t="shared" si="333"/>
        <v>#VALUE!</v>
      </c>
      <c r="BR169" s="232" t="e">
        <f t="shared" si="333"/>
        <v>#VALUE!</v>
      </c>
      <c r="BS169" s="219"/>
      <c r="BT169" s="219" t="s">
        <v>110</v>
      </c>
      <c r="BU169" s="65"/>
      <c r="BV169" s="65"/>
      <c r="BW169" s="65"/>
      <c r="BX169" s="65"/>
      <c r="BY169" s="65"/>
      <c r="BZ169" s="65"/>
      <c r="CA169" s="65"/>
      <c r="CB169" s="232" t="e">
        <f>CB165+(30-CB166)*(CB167-CB165)/(CB168-CB166)</f>
        <v>#VALUE!</v>
      </c>
      <c r="CC169" s="232" t="e">
        <f t="shared" ref="CC169:CK169" si="334">CC165+(30-CC166)*(CC167-CC165)/(CC168-CC166)</f>
        <v>#VALUE!</v>
      </c>
      <c r="CD169" s="232" t="e">
        <f t="shared" si="334"/>
        <v>#VALUE!</v>
      </c>
      <c r="CE169" s="232" t="e">
        <f t="shared" si="334"/>
        <v>#VALUE!</v>
      </c>
      <c r="CF169" s="232" t="e">
        <f t="shared" si="334"/>
        <v>#VALUE!</v>
      </c>
      <c r="CG169" s="232" t="e">
        <f t="shared" si="334"/>
        <v>#VALUE!</v>
      </c>
      <c r="CH169" s="232" t="e">
        <f t="shared" si="334"/>
        <v>#VALUE!</v>
      </c>
      <c r="CI169" s="232" t="e">
        <f t="shared" si="334"/>
        <v>#VALUE!</v>
      </c>
      <c r="CJ169" s="232" t="e">
        <f t="shared" si="334"/>
        <v>#VALUE!</v>
      </c>
      <c r="CK169" s="232" t="e">
        <f t="shared" si="334"/>
        <v>#VALUE!</v>
      </c>
      <c r="CL169" s="219"/>
      <c r="CM169" s="219" t="s">
        <v>110</v>
      </c>
      <c r="CN169" s="65"/>
      <c r="CO169" s="65"/>
      <c r="CP169" s="65"/>
      <c r="CQ169" s="65"/>
      <c r="CR169" s="65"/>
      <c r="CS169" s="65"/>
      <c r="CT169" s="65"/>
      <c r="CU169" s="232" t="e">
        <f>CU165+(30-CU166)*(CU167-CU165)/(CU168-CU166)</f>
        <v>#VALUE!</v>
      </c>
      <c r="CV169" s="232" t="e">
        <f t="shared" ref="CV169:DD169" si="335">CV165+(30-CV166)*(CV167-CV165)/(CV168-CV166)</f>
        <v>#VALUE!</v>
      </c>
      <c r="CW169" s="232" t="e">
        <f t="shared" si="335"/>
        <v>#VALUE!</v>
      </c>
      <c r="CX169" s="232" t="e">
        <f t="shared" si="335"/>
        <v>#VALUE!</v>
      </c>
      <c r="CY169" s="232" t="e">
        <f t="shared" si="335"/>
        <v>#VALUE!</v>
      </c>
      <c r="CZ169" s="232" t="e">
        <f t="shared" si="335"/>
        <v>#VALUE!</v>
      </c>
      <c r="DA169" s="232" t="e">
        <f t="shared" si="335"/>
        <v>#VALUE!</v>
      </c>
      <c r="DB169" s="232" t="e">
        <f t="shared" si="335"/>
        <v>#VALUE!</v>
      </c>
      <c r="DC169" s="232" t="e">
        <f t="shared" si="335"/>
        <v>#VALUE!</v>
      </c>
      <c r="DD169" s="232" t="e">
        <f t="shared" si="335"/>
        <v>#VALUE!</v>
      </c>
      <c r="DE169" s="219"/>
      <c r="DF169" s="219" t="s">
        <v>110</v>
      </c>
      <c r="DG169" s="65"/>
      <c r="DH169" s="65"/>
      <c r="DI169" s="65"/>
      <c r="DJ169" s="65"/>
      <c r="DK169" s="65"/>
      <c r="DL169" s="65"/>
      <c r="DM169" s="65"/>
      <c r="DN169" s="65"/>
      <c r="DO169" s="65"/>
      <c r="DP169" s="65"/>
      <c r="DQ169" s="65"/>
      <c r="DR169" s="65"/>
      <c r="DS169" s="65"/>
      <c r="DT169" s="65"/>
      <c r="DU169" s="65"/>
      <c r="DV169" s="65"/>
    </row>
    <row r="170" spans="1:126" hidden="1">
      <c r="A170" s="65"/>
      <c r="B170" s="65"/>
      <c r="C170" s="65"/>
      <c r="D170" s="219" t="e">
        <f>D169/FaceSheet!$E$20</f>
        <v>#VALUE!</v>
      </c>
      <c r="E170" s="219" t="e">
        <f>E169/FaceSheet!$E$20</f>
        <v>#VALUE!</v>
      </c>
      <c r="F170" s="219" t="e">
        <f>F169/FaceSheet!$E$20</f>
        <v>#VALUE!</v>
      </c>
      <c r="G170" s="219" t="e">
        <f>G169/FaceSheet!$E$20</f>
        <v>#VALUE!</v>
      </c>
      <c r="H170" s="219" t="e">
        <f>H169/FaceSheet!$E$20</f>
        <v>#VALUE!</v>
      </c>
      <c r="I170" s="219" t="e">
        <f>I169/FaceSheet!$E$20</f>
        <v>#VALUE!</v>
      </c>
      <c r="J170" s="219" t="e">
        <f>J169/FaceSheet!$E$20</f>
        <v>#VALUE!</v>
      </c>
      <c r="K170" s="219" t="e">
        <f>K169/FaceSheet!$E$20</f>
        <v>#VALUE!</v>
      </c>
      <c r="L170" s="219" t="e">
        <f>L169/FaceSheet!$E$20</f>
        <v>#VALUE!</v>
      </c>
      <c r="M170" s="219" t="e">
        <f>M169/FaceSheet!$E$20</f>
        <v>#VALUE!</v>
      </c>
      <c r="N170" s="219"/>
      <c r="O170" s="219" t="s">
        <v>112</v>
      </c>
      <c r="P170" s="65"/>
      <c r="Q170" s="65"/>
      <c r="R170" s="65"/>
      <c r="S170" s="65"/>
      <c r="T170" s="65"/>
      <c r="U170" s="65"/>
      <c r="V170" s="65"/>
      <c r="W170" s="219" t="e">
        <f>W169/FaceSheet!$E$20</f>
        <v>#VALUE!</v>
      </c>
      <c r="X170" s="219" t="e">
        <f>X169/FaceSheet!$E$20</f>
        <v>#VALUE!</v>
      </c>
      <c r="Y170" s="219" t="e">
        <f>Y169/FaceSheet!$E$20</f>
        <v>#VALUE!</v>
      </c>
      <c r="Z170" s="219" t="e">
        <f>Z169/FaceSheet!$E$20</f>
        <v>#VALUE!</v>
      </c>
      <c r="AA170" s="219" t="e">
        <f>AA169/FaceSheet!$E$20</f>
        <v>#VALUE!</v>
      </c>
      <c r="AB170" s="219" t="e">
        <f>AB169/FaceSheet!$E$20</f>
        <v>#VALUE!</v>
      </c>
      <c r="AC170" s="219" t="e">
        <f>AC169/FaceSheet!$E$20</f>
        <v>#VALUE!</v>
      </c>
      <c r="AD170" s="219" t="e">
        <f>AD169/FaceSheet!$E$20</f>
        <v>#VALUE!</v>
      </c>
      <c r="AE170" s="219" t="e">
        <f>AE169/FaceSheet!$E$20</f>
        <v>#VALUE!</v>
      </c>
      <c r="AF170" s="219" t="e">
        <f>AF169/FaceSheet!$E$20</f>
        <v>#VALUE!</v>
      </c>
      <c r="AG170" s="219"/>
      <c r="AH170" s="219" t="s">
        <v>112</v>
      </c>
      <c r="AI170" s="65"/>
      <c r="AJ170" s="65"/>
      <c r="AK170" s="65"/>
      <c r="AL170" s="65"/>
      <c r="AM170" s="65"/>
      <c r="AN170" s="65"/>
      <c r="AO170" s="65"/>
      <c r="AP170" s="219" t="e">
        <f>AP169/FaceSheet!$E$20</f>
        <v>#VALUE!</v>
      </c>
      <c r="AQ170" s="219" t="e">
        <f>AQ169/FaceSheet!$E$20</f>
        <v>#VALUE!</v>
      </c>
      <c r="AR170" s="219" t="e">
        <f>AR169/FaceSheet!$E$20</f>
        <v>#VALUE!</v>
      </c>
      <c r="AS170" s="219" t="e">
        <f>AS169/FaceSheet!$E$20</f>
        <v>#VALUE!</v>
      </c>
      <c r="AT170" s="219" t="e">
        <f>AT169/FaceSheet!$E$20</f>
        <v>#VALUE!</v>
      </c>
      <c r="AU170" s="219" t="e">
        <f>AU169/FaceSheet!$E$20</f>
        <v>#VALUE!</v>
      </c>
      <c r="AV170" s="219" t="e">
        <f>AV169/FaceSheet!$E$20</f>
        <v>#VALUE!</v>
      </c>
      <c r="AW170" s="219" t="e">
        <f>AW169/FaceSheet!$E$20</f>
        <v>#VALUE!</v>
      </c>
      <c r="AX170" s="219" t="e">
        <f>AX169/FaceSheet!$E$20</f>
        <v>#VALUE!</v>
      </c>
      <c r="AY170" s="219" t="e">
        <f>AY169/FaceSheet!$E$20</f>
        <v>#VALUE!</v>
      </c>
      <c r="AZ170" s="219"/>
      <c r="BA170" s="219" t="s">
        <v>112</v>
      </c>
      <c r="BB170" s="65"/>
      <c r="BC170" s="65"/>
      <c r="BD170" s="65"/>
      <c r="BE170" s="65"/>
      <c r="BF170" s="65"/>
      <c r="BG170" s="65"/>
      <c r="BH170" s="65"/>
      <c r="BI170" s="219" t="e">
        <f>BI169/FaceSheet!$E$20</f>
        <v>#VALUE!</v>
      </c>
      <c r="BJ170" s="219" t="e">
        <f>BJ169/FaceSheet!$E$20</f>
        <v>#VALUE!</v>
      </c>
      <c r="BK170" s="219" t="e">
        <f>BK169/FaceSheet!$E$20</f>
        <v>#VALUE!</v>
      </c>
      <c r="BL170" s="219" t="e">
        <f>BL169/FaceSheet!$E$20</f>
        <v>#VALUE!</v>
      </c>
      <c r="BM170" s="219" t="e">
        <f>BM169/FaceSheet!$E$20</f>
        <v>#VALUE!</v>
      </c>
      <c r="BN170" s="219" t="e">
        <f>BN169/FaceSheet!$E$20</f>
        <v>#VALUE!</v>
      </c>
      <c r="BO170" s="219" t="e">
        <f>BO169/FaceSheet!$E$20</f>
        <v>#VALUE!</v>
      </c>
      <c r="BP170" s="219" t="e">
        <f>BP169/FaceSheet!$E$20</f>
        <v>#VALUE!</v>
      </c>
      <c r="BQ170" s="219" t="e">
        <f>BQ169/FaceSheet!$E$20</f>
        <v>#VALUE!</v>
      </c>
      <c r="BR170" s="219" t="e">
        <f>BR169/FaceSheet!$E$20</f>
        <v>#VALUE!</v>
      </c>
      <c r="BS170" s="219"/>
      <c r="BT170" s="219" t="s">
        <v>112</v>
      </c>
      <c r="BU170" s="65"/>
      <c r="BV170" s="65"/>
      <c r="BW170" s="65"/>
      <c r="BX170" s="65"/>
      <c r="BY170" s="65"/>
      <c r="BZ170" s="65"/>
      <c r="CA170" s="65"/>
      <c r="CB170" s="219" t="e">
        <f>CB169/FaceSheet!$E$20</f>
        <v>#VALUE!</v>
      </c>
      <c r="CC170" s="219" t="e">
        <f>CC169/FaceSheet!$E$20</f>
        <v>#VALUE!</v>
      </c>
      <c r="CD170" s="219" t="e">
        <f>CD169/FaceSheet!$E$20</f>
        <v>#VALUE!</v>
      </c>
      <c r="CE170" s="219" t="e">
        <f>CE169/FaceSheet!$E$20</f>
        <v>#VALUE!</v>
      </c>
      <c r="CF170" s="219" t="e">
        <f>CF169/FaceSheet!$E$20</f>
        <v>#VALUE!</v>
      </c>
      <c r="CG170" s="219" t="e">
        <f>CG169/FaceSheet!$E$20</f>
        <v>#VALUE!</v>
      </c>
      <c r="CH170" s="219" t="e">
        <f>CH169/FaceSheet!$E$20</f>
        <v>#VALUE!</v>
      </c>
      <c r="CI170" s="219" t="e">
        <f>CI169/FaceSheet!$E$20</f>
        <v>#VALUE!</v>
      </c>
      <c r="CJ170" s="219" t="e">
        <f>CJ169/FaceSheet!$E$20</f>
        <v>#VALUE!</v>
      </c>
      <c r="CK170" s="219" t="e">
        <f>CK169/FaceSheet!$E$20</f>
        <v>#VALUE!</v>
      </c>
      <c r="CL170" s="219"/>
      <c r="CM170" s="219" t="s">
        <v>112</v>
      </c>
      <c r="CN170" s="65"/>
      <c r="CO170" s="65"/>
      <c r="CP170" s="65"/>
      <c r="CQ170" s="65"/>
      <c r="CR170" s="65"/>
      <c r="CS170" s="65"/>
      <c r="CT170" s="65"/>
      <c r="CU170" s="219" t="e">
        <f>CU169/FaceSheet!$E$20</f>
        <v>#VALUE!</v>
      </c>
      <c r="CV170" s="219" t="e">
        <f>CV169/FaceSheet!$E$20</f>
        <v>#VALUE!</v>
      </c>
      <c r="CW170" s="219" t="e">
        <f>CW169/FaceSheet!$E$20</f>
        <v>#VALUE!</v>
      </c>
      <c r="CX170" s="219" t="e">
        <f>CX169/FaceSheet!$E$20</f>
        <v>#VALUE!</v>
      </c>
      <c r="CY170" s="219" t="e">
        <f>CY169/FaceSheet!$E$20</f>
        <v>#VALUE!</v>
      </c>
      <c r="CZ170" s="219" t="e">
        <f>CZ169/FaceSheet!$E$20</f>
        <v>#VALUE!</v>
      </c>
      <c r="DA170" s="219" t="e">
        <f>DA169/FaceSheet!$E$20</f>
        <v>#VALUE!</v>
      </c>
      <c r="DB170" s="219" t="e">
        <f>DB169/FaceSheet!$E$20</f>
        <v>#VALUE!</v>
      </c>
      <c r="DC170" s="219" t="e">
        <f>DC169/FaceSheet!$E$20</f>
        <v>#VALUE!</v>
      </c>
      <c r="DD170" s="219" t="e">
        <f>DD169/FaceSheet!$E$20</f>
        <v>#VALUE!</v>
      </c>
      <c r="DE170" s="219"/>
      <c r="DF170" s="219" t="s">
        <v>112</v>
      </c>
      <c r="DG170" s="65"/>
      <c r="DH170" s="65"/>
      <c r="DI170" s="65"/>
      <c r="DJ170" s="65"/>
      <c r="DK170" s="65"/>
      <c r="DL170" s="65"/>
      <c r="DM170" s="65"/>
      <c r="DN170" s="65"/>
      <c r="DO170" s="65"/>
      <c r="DP170" s="65"/>
      <c r="DQ170" s="65"/>
      <c r="DR170" s="65"/>
      <c r="DS170" s="65"/>
      <c r="DT170" s="65"/>
      <c r="DU170" s="65"/>
      <c r="DV170" s="65"/>
    </row>
    <row r="171" spans="1:126" hidden="1">
      <c r="A171" s="65"/>
      <c r="B171" s="65"/>
      <c r="C171" s="65"/>
      <c r="D171" s="219"/>
      <c r="E171" s="219"/>
      <c r="F171" s="219"/>
      <c r="G171" s="219"/>
      <c r="H171" s="219"/>
      <c r="I171" s="219"/>
      <c r="J171" s="219"/>
      <c r="K171" s="219"/>
      <c r="L171" s="219"/>
      <c r="M171" s="219"/>
      <c r="N171" s="219"/>
      <c r="O171" s="219" t="s">
        <v>87</v>
      </c>
      <c r="P171" s="65"/>
      <c r="Q171" s="65"/>
      <c r="R171" s="65"/>
      <c r="S171" s="65"/>
      <c r="T171" s="65"/>
      <c r="U171" s="65"/>
      <c r="V171" s="65"/>
      <c r="W171" s="219"/>
      <c r="X171" s="219"/>
      <c r="Y171" s="219"/>
      <c r="Z171" s="219"/>
      <c r="AA171" s="219"/>
      <c r="AB171" s="219"/>
      <c r="AC171" s="219"/>
      <c r="AD171" s="219"/>
      <c r="AE171" s="219"/>
      <c r="AF171" s="219"/>
      <c r="AG171" s="219"/>
      <c r="AH171" s="219" t="s">
        <v>87</v>
      </c>
      <c r="AI171" s="65"/>
      <c r="AJ171" s="65"/>
      <c r="AK171" s="65"/>
      <c r="AL171" s="65"/>
      <c r="AM171" s="65"/>
      <c r="AN171" s="65"/>
      <c r="AO171" s="65"/>
      <c r="AP171" s="219"/>
      <c r="AQ171" s="219"/>
      <c r="AR171" s="219"/>
      <c r="AS171" s="219"/>
      <c r="AT171" s="219"/>
      <c r="AU171" s="219"/>
      <c r="AV171" s="219"/>
      <c r="AW171" s="219"/>
      <c r="AX171" s="219"/>
      <c r="AY171" s="219"/>
      <c r="AZ171" s="219"/>
      <c r="BA171" s="219" t="s">
        <v>87</v>
      </c>
      <c r="BB171" s="65"/>
      <c r="BC171" s="65"/>
      <c r="BD171" s="65"/>
      <c r="BE171" s="65"/>
      <c r="BF171" s="65"/>
      <c r="BG171" s="65"/>
      <c r="BH171" s="65"/>
      <c r="BI171" s="219"/>
      <c r="BJ171" s="219"/>
      <c r="BK171" s="219"/>
      <c r="BL171" s="219"/>
      <c r="BM171" s="219"/>
      <c r="BN171" s="219"/>
      <c r="BO171" s="219"/>
      <c r="BP171" s="219"/>
      <c r="BQ171" s="219"/>
      <c r="BR171" s="219"/>
      <c r="BS171" s="219"/>
      <c r="BT171" s="219" t="s">
        <v>87</v>
      </c>
      <c r="BU171" s="65"/>
      <c r="BV171" s="65"/>
      <c r="BW171" s="65"/>
      <c r="BX171" s="65"/>
      <c r="BY171" s="65"/>
      <c r="BZ171" s="65"/>
      <c r="CA171" s="65"/>
      <c r="CB171" s="219"/>
      <c r="CC171" s="219"/>
      <c r="CD171" s="219"/>
      <c r="CE171" s="219"/>
      <c r="CF171" s="219"/>
      <c r="CG171" s="219"/>
      <c r="CH171" s="219"/>
      <c r="CI171" s="219"/>
      <c r="CJ171" s="219"/>
      <c r="CK171" s="219"/>
      <c r="CL171" s="219"/>
      <c r="CM171" s="219" t="s">
        <v>87</v>
      </c>
      <c r="CN171" s="65"/>
      <c r="CO171" s="65"/>
      <c r="CP171" s="65"/>
      <c r="CQ171" s="65"/>
      <c r="CR171" s="65"/>
      <c r="CS171" s="65"/>
      <c r="CT171" s="65"/>
      <c r="CU171" s="219"/>
      <c r="CV171" s="219"/>
      <c r="CW171" s="219"/>
      <c r="CX171" s="219"/>
      <c r="CY171" s="219"/>
      <c r="CZ171" s="219"/>
      <c r="DA171" s="219"/>
      <c r="DB171" s="219"/>
      <c r="DC171" s="219"/>
      <c r="DD171" s="219"/>
      <c r="DE171" s="219"/>
      <c r="DF171" s="219" t="s">
        <v>87</v>
      </c>
      <c r="DG171" s="65"/>
      <c r="DH171" s="65"/>
      <c r="DI171" s="65"/>
      <c r="DJ171" s="65"/>
      <c r="DK171" s="65"/>
      <c r="DL171" s="65"/>
      <c r="DM171" s="65"/>
      <c r="DN171" s="65"/>
      <c r="DO171" s="65"/>
      <c r="DP171" s="65"/>
      <c r="DQ171" s="65"/>
      <c r="DR171" s="65"/>
      <c r="DS171" s="65"/>
      <c r="DT171" s="65"/>
      <c r="DU171" s="65"/>
      <c r="DV171" s="65"/>
    </row>
    <row r="172" spans="1:126" hidden="1">
      <c r="A172" s="65"/>
      <c r="B172" s="65"/>
      <c r="C172" s="65"/>
      <c r="D172" s="219" t="e">
        <f>IF(D78&lt;0.05,"",IF(D113&lt;=30,1,-1))</f>
        <v>#VALUE!</v>
      </c>
      <c r="E172" s="219" t="e">
        <f t="shared" ref="E172:M172" si="336">IF(E78&lt;0.05,"",IF(E113&lt;=30,1,-1))</f>
        <v>#VALUE!</v>
      </c>
      <c r="F172" s="219" t="e">
        <f t="shared" si="336"/>
        <v>#VALUE!</v>
      </c>
      <c r="G172" s="219" t="e">
        <f t="shared" si="336"/>
        <v>#VALUE!</v>
      </c>
      <c r="H172" s="219" t="e">
        <f t="shared" si="336"/>
        <v>#VALUE!</v>
      </c>
      <c r="I172" s="219" t="e">
        <f t="shared" si="336"/>
        <v>#VALUE!</v>
      </c>
      <c r="J172" s="219" t="e">
        <f t="shared" si="336"/>
        <v>#VALUE!</v>
      </c>
      <c r="K172" s="219" t="e">
        <f t="shared" si="336"/>
        <v>#VALUE!</v>
      </c>
      <c r="L172" s="219" t="e">
        <f t="shared" si="336"/>
        <v>#VALUE!</v>
      </c>
      <c r="M172" s="219" t="e">
        <f t="shared" si="336"/>
        <v>#VALUE!</v>
      </c>
      <c r="N172" s="219"/>
      <c r="O172" s="219" t="s">
        <v>249</v>
      </c>
      <c r="P172" s="65"/>
      <c r="Q172" s="65"/>
      <c r="R172" s="65"/>
      <c r="S172" s="65"/>
      <c r="T172" s="65"/>
      <c r="U172" s="65"/>
      <c r="V172" s="65"/>
      <c r="W172" s="219" t="e">
        <f>IF(W78&lt;0.05,"",IF(W113&lt;=30,1,-1))</f>
        <v>#VALUE!</v>
      </c>
      <c r="X172" s="219" t="e">
        <f t="shared" ref="X172:AF172" si="337">IF(X78&lt;0.05,"",IF(X113&lt;=30,1,-1))</f>
        <v>#VALUE!</v>
      </c>
      <c r="Y172" s="219" t="e">
        <f t="shared" si="337"/>
        <v>#VALUE!</v>
      </c>
      <c r="Z172" s="219" t="e">
        <f t="shared" si="337"/>
        <v>#VALUE!</v>
      </c>
      <c r="AA172" s="219" t="e">
        <f t="shared" si="337"/>
        <v>#VALUE!</v>
      </c>
      <c r="AB172" s="219" t="e">
        <f t="shared" si="337"/>
        <v>#VALUE!</v>
      </c>
      <c r="AC172" s="219" t="e">
        <f t="shared" si="337"/>
        <v>#VALUE!</v>
      </c>
      <c r="AD172" s="219" t="e">
        <f t="shared" si="337"/>
        <v>#VALUE!</v>
      </c>
      <c r="AE172" s="219" t="e">
        <f t="shared" si="337"/>
        <v>#VALUE!</v>
      </c>
      <c r="AF172" s="219" t="e">
        <f t="shared" si="337"/>
        <v>#VALUE!</v>
      </c>
      <c r="AG172" s="219"/>
      <c r="AH172" s="219" t="s">
        <v>249</v>
      </c>
      <c r="AI172" s="65"/>
      <c r="AJ172" s="65"/>
      <c r="AK172" s="65"/>
      <c r="AL172" s="65"/>
      <c r="AM172" s="65"/>
      <c r="AN172" s="65"/>
      <c r="AO172" s="65"/>
      <c r="AP172" s="219" t="e">
        <f>IF(AP78&lt;0.05,"",IF(AP113&lt;=30,1,-1))</f>
        <v>#VALUE!</v>
      </c>
      <c r="AQ172" s="219" t="e">
        <f t="shared" ref="AQ172:AY172" si="338">IF(AQ78&lt;0.05,"",IF(AQ113&lt;=30,1,-1))</f>
        <v>#VALUE!</v>
      </c>
      <c r="AR172" s="219" t="e">
        <f t="shared" si="338"/>
        <v>#VALUE!</v>
      </c>
      <c r="AS172" s="219" t="e">
        <f t="shared" si="338"/>
        <v>#VALUE!</v>
      </c>
      <c r="AT172" s="219" t="e">
        <f t="shared" si="338"/>
        <v>#VALUE!</v>
      </c>
      <c r="AU172" s="219" t="e">
        <f t="shared" si="338"/>
        <v>#VALUE!</v>
      </c>
      <c r="AV172" s="219" t="e">
        <f t="shared" si="338"/>
        <v>#VALUE!</v>
      </c>
      <c r="AW172" s="219" t="e">
        <f t="shared" si="338"/>
        <v>#VALUE!</v>
      </c>
      <c r="AX172" s="219" t="e">
        <f t="shared" si="338"/>
        <v>#VALUE!</v>
      </c>
      <c r="AY172" s="219" t="e">
        <f t="shared" si="338"/>
        <v>#VALUE!</v>
      </c>
      <c r="AZ172" s="219"/>
      <c r="BA172" s="219" t="s">
        <v>249</v>
      </c>
      <c r="BB172" s="65"/>
      <c r="BC172" s="65"/>
      <c r="BD172" s="65"/>
      <c r="BE172" s="65"/>
      <c r="BF172" s="65"/>
      <c r="BG172" s="65"/>
      <c r="BH172" s="65"/>
      <c r="BI172" s="219" t="e">
        <f>IF(BI78&lt;0.05,"",IF(BI113&lt;=30,1,-1))</f>
        <v>#VALUE!</v>
      </c>
      <c r="BJ172" s="219" t="e">
        <f t="shared" ref="BJ172:BR172" si="339">IF(BJ78&lt;0.05,"",IF(BJ113&lt;=30,1,-1))</f>
        <v>#VALUE!</v>
      </c>
      <c r="BK172" s="219" t="e">
        <f t="shared" si="339"/>
        <v>#VALUE!</v>
      </c>
      <c r="BL172" s="219" t="e">
        <f t="shared" si="339"/>
        <v>#VALUE!</v>
      </c>
      <c r="BM172" s="219" t="e">
        <f t="shared" si="339"/>
        <v>#VALUE!</v>
      </c>
      <c r="BN172" s="219" t="e">
        <f t="shared" si="339"/>
        <v>#VALUE!</v>
      </c>
      <c r="BO172" s="219" t="e">
        <f t="shared" si="339"/>
        <v>#VALUE!</v>
      </c>
      <c r="BP172" s="219" t="e">
        <f t="shared" si="339"/>
        <v>#VALUE!</v>
      </c>
      <c r="BQ172" s="219" t="e">
        <f t="shared" si="339"/>
        <v>#VALUE!</v>
      </c>
      <c r="BR172" s="219" t="e">
        <f t="shared" si="339"/>
        <v>#VALUE!</v>
      </c>
      <c r="BS172" s="219"/>
      <c r="BT172" s="219" t="s">
        <v>249</v>
      </c>
      <c r="BU172" s="65"/>
      <c r="BV172" s="65"/>
      <c r="BW172" s="65"/>
      <c r="BX172" s="65"/>
      <c r="BY172" s="65"/>
      <c r="BZ172" s="65"/>
      <c r="CA172" s="65"/>
      <c r="CB172" s="219" t="e">
        <f>IF(CB78&lt;0.05,"",IF(CB113&lt;=30,1,-1))</f>
        <v>#VALUE!</v>
      </c>
      <c r="CC172" s="219" t="e">
        <f t="shared" ref="CC172:CK172" si="340">IF(CC78&lt;0.05,"",IF(CC113&lt;=30,1,-1))</f>
        <v>#VALUE!</v>
      </c>
      <c r="CD172" s="219" t="e">
        <f t="shared" si="340"/>
        <v>#VALUE!</v>
      </c>
      <c r="CE172" s="219" t="e">
        <f t="shared" si="340"/>
        <v>#VALUE!</v>
      </c>
      <c r="CF172" s="219" t="e">
        <f t="shared" si="340"/>
        <v>#VALUE!</v>
      </c>
      <c r="CG172" s="219" t="e">
        <f t="shared" si="340"/>
        <v>#VALUE!</v>
      </c>
      <c r="CH172" s="219" t="e">
        <f t="shared" si="340"/>
        <v>#VALUE!</v>
      </c>
      <c r="CI172" s="219" t="e">
        <f t="shared" si="340"/>
        <v>#VALUE!</v>
      </c>
      <c r="CJ172" s="219" t="e">
        <f t="shared" si="340"/>
        <v>#VALUE!</v>
      </c>
      <c r="CK172" s="219" t="e">
        <f t="shared" si="340"/>
        <v>#VALUE!</v>
      </c>
      <c r="CL172" s="219"/>
      <c r="CM172" s="219" t="s">
        <v>249</v>
      </c>
      <c r="CN172" s="65"/>
      <c r="CO172" s="65"/>
      <c r="CP172" s="65"/>
      <c r="CQ172" s="65"/>
      <c r="CR172" s="65"/>
      <c r="CS172" s="65"/>
      <c r="CT172" s="65"/>
      <c r="CU172" s="219" t="e">
        <f>IF(CU78&lt;0.05,"",IF(CU113&lt;=30,1,-1))</f>
        <v>#VALUE!</v>
      </c>
      <c r="CV172" s="219" t="e">
        <f t="shared" ref="CV172:DD172" si="341">IF(CV78&lt;0.05,"",IF(CV113&lt;=30,1,-1))</f>
        <v>#VALUE!</v>
      </c>
      <c r="CW172" s="219" t="e">
        <f t="shared" si="341"/>
        <v>#VALUE!</v>
      </c>
      <c r="CX172" s="219" t="e">
        <f t="shared" si="341"/>
        <v>#VALUE!</v>
      </c>
      <c r="CY172" s="219" t="e">
        <f t="shared" si="341"/>
        <v>#VALUE!</v>
      </c>
      <c r="CZ172" s="219" t="e">
        <f t="shared" si="341"/>
        <v>#VALUE!</v>
      </c>
      <c r="DA172" s="219" t="e">
        <f t="shared" si="341"/>
        <v>#VALUE!</v>
      </c>
      <c r="DB172" s="219" t="e">
        <f t="shared" si="341"/>
        <v>#VALUE!</v>
      </c>
      <c r="DC172" s="219" t="e">
        <f t="shared" si="341"/>
        <v>#VALUE!</v>
      </c>
      <c r="DD172" s="219" t="e">
        <f t="shared" si="341"/>
        <v>#VALUE!</v>
      </c>
      <c r="DE172" s="219"/>
      <c r="DF172" s="219" t="s">
        <v>249</v>
      </c>
      <c r="DG172" s="65"/>
      <c r="DH172" s="65"/>
      <c r="DI172" s="65"/>
      <c r="DJ172" s="65"/>
      <c r="DK172" s="65"/>
      <c r="DL172" s="65"/>
      <c r="DM172" s="65"/>
      <c r="DN172" s="65"/>
      <c r="DO172" s="65"/>
      <c r="DP172" s="65"/>
      <c r="DQ172" s="65"/>
      <c r="DR172" s="65"/>
      <c r="DS172" s="65"/>
      <c r="DT172" s="65"/>
      <c r="DU172" s="65"/>
      <c r="DV172" s="65"/>
    </row>
    <row r="173" spans="1:126" hidden="1">
      <c r="A173" s="65"/>
      <c r="B173" s="65"/>
      <c r="C173" s="65"/>
      <c r="D173" s="219" t="e">
        <f>IF(D172="","",D172+E172)</f>
        <v>#VALUE!</v>
      </c>
      <c r="E173" s="219" t="e">
        <f t="shared" ref="E173:M173" si="342">E172+F172</f>
        <v>#VALUE!</v>
      </c>
      <c r="F173" s="219" t="e">
        <f t="shared" si="342"/>
        <v>#VALUE!</v>
      </c>
      <c r="G173" s="219" t="e">
        <f t="shared" si="342"/>
        <v>#VALUE!</v>
      </c>
      <c r="H173" s="219" t="e">
        <f t="shared" si="342"/>
        <v>#VALUE!</v>
      </c>
      <c r="I173" s="219" t="e">
        <f t="shared" si="342"/>
        <v>#VALUE!</v>
      </c>
      <c r="J173" s="219" t="e">
        <f t="shared" si="342"/>
        <v>#VALUE!</v>
      </c>
      <c r="K173" s="219" t="e">
        <f t="shared" si="342"/>
        <v>#VALUE!</v>
      </c>
      <c r="L173" s="219" t="e">
        <f t="shared" si="342"/>
        <v>#VALUE!</v>
      </c>
      <c r="M173" s="219" t="e">
        <f t="shared" si="342"/>
        <v>#VALUE!</v>
      </c>
      <c r="N173" s="219"/>
      <c r="O173" s="219" t="s">
        <v>250</v>
      </c>
      <c r="P173" s="65"/>
      <c r="Q173" s="65"/>
      <c r="R173" s="65"/>
      <c r="S173" s="65"/>
      <c r="T173" s="65"/>
      <c r="U173" s="65"/>
      <c r="V173" s="65"/>
      <c r="W173" s="219" t="e">
        <f>IF(W172="","",W172+X172)</f>
        <v>#VALUE!</v>
      </c>
      <c r="X173" s="219" t="e">
        <f t="shared" ref="X173:AF173" si="343">X172+Y172</f>
        <v>#VALUE!</v>
      </c>
      <c r="Y173" s="219" t="e">
        <f t="shared" si="343"/>
        <v>#VALUE!</v>
      </c>
      <c r="Z173" s="219" t="e">
        <f t="shared" si="343"/>
        <v>#VALUE!</v>
      </c>
      <c r="AA173" s="219" t="e">
        <f t="shared" si="343"/>
        <v>#VALUE!</v>
      </c>
      <c r="AB173" s="219" t="e">
        <f t="shared" si="343"/>
        <v>#VALUE!</v>
      </c>
      <c r="AC173" s="219" t="e">
        <f t="shared" si="343"/>
        <v>#VALUE!</v>
      </c>
      <c r="AD173" s="219" t="e">
        <f t="shared" si="343"/>
        <v>#VALUE!</v>
      </c>
      <c r="AE173" s="219" t="e">
        <f t="shared" si="343"/>
        <v>#VALUE!</v>
      </c>
      <c r="AF173" s="219" t="e">
        <f t="shared" si="343"/>
        <v>#VALUE!</v>
      </c>
      <c r="AG173" s="219"/>
      <c r="AH173" s="219" t="s">
        <v>250</v>
      </c>
      <c r="AI173" s="65"/>
      <c r="AJ173" s="65"/>
      <c r="AK173" s="65"/>
      <c r="AL173" s="65"/>
      <c r="AM173" s="65"/>
      <c r="AN173" s="65"/>
      <c r="AO173" s="65"/>
      <c r="AP173" s="219" t="e">
        <f>IF(AP172="","",AP172+AQ172)</f>
        <v>#VALUE!</v>
      </c>
      <c r="AQ173" s="219" t="e">
        <f t="shared" ref="AQ173:AY173" si="344">AQ172+AR172</f>
        <v>#VALUE!</v>
      </c>
      <c r="AR173" s="219" t="e">
        <f t="shared" si="344"/>
        <v>#VALUE!</v>
      </c>
      <c r="AS173" s="219" t="e">
        <f t="shared" si="344"/>
        <v>#VALUE!</v>
      </c>
      <c r="AT173" s="219" t="e">
        <f t="shared" si="344"/>
        <v>#VALUE!</v>
      </c>
      <c r="AU173" s="219" t="e">
        <f t="shared" si="344"/>
        <v>#VALUE!</v>
      </c>
      <c r="AV173" s="219" t="e">
        <f t="shared" si="344"/>
        <v>#VALUE!</v>
      </c>
      <c r="AW173" s="219" t="e">
        <f t="shared" si="344"/>
        <v>#VALUE!</v>
      </c>
      <c r="AX173" s="219" t="e">
        <f t="shared" si="344"/>
        <v>#VALUE!</v>
      </c>
      <c r="AY173" s="219" t="e">
        <f t="shared" si="344"/>
        <v>#VALUE!</v>
      </c>
      <c r="AZ173" s="219"/>
      <c r="BA173" s="219" t="s">
        <v>250</v>
      </c>
      <c r="BB173" s="65"/>
      <c r="BC173" s="65"/>
      <c r="BD173" s="65"/>
      <c r="BE173" s="65"/>
      <c r="BF173" s="65"/>
      <c r="BG173" s="65"/>
      <c r="BH173" s="65"/>
      <c r="BI173" s="219" t="e">
        <f>IF(BI172="","",BI172+BJ172)</f>
        <v>#VALUE!</v>
      </c>
      <c r="BJ173" s="219" t="e">
        <f t="shared" ref="BJ173:BR173" si="345">BJ172+BK172</f>
        <v>#VALUE!</v>
      </c>
      <c r="BK173" s="219" t="e">
        <f t="shared" si="345"/>
        <v>#VALUE!</v>
      </c>
      <c r="BL173" s="219" t="e">
        <f t="shared" si="345"/>
        <v>#VALUE!</v>
      </c>
      <c r="BM173" s="219" t="e">
        <f t="shared" si="345"/>
        <v>#VALUE!</v>
      </c>
      <c r="BN173" s="219" t="e">
        <f t="shared" si="345"/>
        <v>#VALUE!</v>
      </c>
      <c r="BO173" s="219" t="e">
        <f t="shared" si="345"/>
        <v>#VALUE!</v>
      </c>
      <c r="BP173" s="219" t="e">
        <f t="shared" si="345"/>
        <v>#VALUE!</v>
      </c>
      <c r="BQ173" s="219" t="e">
        <f t="shared" si="345"/>
        <v>#VALUE!</v>
      </c>
      <c r="BR173" s="219" t="e">
        <f t="shared" si="345"/>
        <v>#VALUE!</v>
      </c>
      <c r="BS173" s="219"/>
      <c r="BT173" s="219" t="s">
        <v>250</v>
      </c>
      <c r="BU173" s="65"/>
      <c r="BV173" s="65"/>
      <c r="BW173" s="65"/>
      <c r="BX173" s="65"/>
      <c r="BY173" s="65"/>
      <c r="BZ173" s="65"/>
      <c r="CA173" s="65"/>
      <c r="CB173" s="219" t="e">
        <f>IF(CB172="","",CB172+CC172)</f>
        <v>#VALUE!</v>
      </c>
      <c r="CC173" s="219" t="e">
        <f t="shared" ref="CC173:CK173" si="346">CC172+CD172</f>
        <v>#VALUE!</v>
      </c>
      <c r="CD173" s="219" t="e">
        <f t="shared" si="346"/>
        <v>#VALUE!</v>
      </c>
      <c r="CE173" s="219" t="e">
        <f t="shared" si="346"/>
        <v>#VALUE!</v>
      </c>
      <c r="CF173" s="219" t="e">
        <f t="shared" si="346"/>
        <v>#VALUE!</v>
      </c>
      <c r="CG173" s="219" t="e">
        <f t="shared" si="346"/>
        <v>#VALUE!</v>
      </c>
      <c r="CH173" s="219" t="e">
        <f t="shared" si="346"/>
        <v>#VALUE!</v>
      </c>
      <c r="CI173" s="219" t="e">
        <f t="shared" si="346"/>
        <v>#VALUE!</v>
      </c>
      <c r="CJ173" s="219" t="e">
        <f t="shared" si="346"/>
        <v>#VALUE!</v>
      </c>
      <c r="CK173" s="219" t="e">
        <f t="shared" si="346"/>
        <v>#VALUE!</v>
      </c>
      <c r="CL173" s="219"/>
      <c r="CM173" s="219" t="s">
        <v>250</v>
      </c>
      <c r="CN173" s="65"/>
      <c r="CO173" s="65"/>
      <c r="CP173" s="65"/>
      <c r="CQ173" s="65"/>
      <c r="CR173" s="65"/>
      <c r="CS173" s="65"/>
      <c r="CT173" s="65"/>
      <c r="CU173" s="219" t="e">
        <f>IF(CU172="","",CU172+CV172)</f>
        <v>#VALUE!</v>
      </c>
      <c r="CV173" s="219" t="e">
        <f t="shared" ref="CV173:DD173" si="347">CV172+CW172</f>
        <v>#VALUE!</v>
      </c>
      <c r="CW173" s="219" t="e">
        <f t="shared" si="347"/>
        <v>#VALUE!</v>
      </c>
      <c r="CX173" s="219" t="e">
        <f t="shared" si="347"/>
        <v>#VALUE!</v>
      </c>
      <c r="CY173" s="219" t="e">
        <f t="shared" si="347"/>
        <v>#VALUE!</v>
      </c>
      <c r="CZ173" s="219" t="e">
        <f t="shared" si="347"/>
        <v>#VALUE!</v>
      </c>
      <c r="DA173" s="219" t="e">
        <f t="shared" si="347"/>
        <v>#VALUE!</v>
      </c>
      <c r="DB173" s="219" t="e">
        <f t="shared" si="347"/>
        <v>#VALUE!</v>
      </c>
      <c r="DC173" s="219" t="e">
        <f t="shared" si="347"/>
        <v>#VALUE!</v>
      </c>
      <c r="DD173" s="219" t="e">
        <f t="shared" si="347"/>
        <v>#VALUE!</v>
      </c>
      <c r="DE173" s="219"/>
      <c r="DF173" s="219" t="s">
        <v>250</v>
      </c>
      <c r="DG173" s="65"/>
      <c r="DH173" s="65"/>
      <c r="DI173" s="65"/>
      <c r="DJ173" s="65"/>
      <c r="DK173" s="65"/>
      <c r="DL173" s="65"/>
      <c r="DM173" s="65"/>
      <c r="DN173" s="65"/>
      <c r="DO173" s="65"/>
      <c r="DP173" s="65"/>
      <c r="DQ173" s="65"/>
      <c r="DR173" s="65"/>
      <c r="DS173" s="65"/>
      <c r="DT173" s="65"/>
      <c r="DU173" s="65"/>
      <c r="DV173" s="65"/>
    </row>
    <row r="174" spans="1:126" hidden="1">
      <c r="A174" s="65"/>
      <c r="B174" s="65"/>
      <c r="C174" s="65"/>
      <c r="D174" s="232" t="e">
        <f>IF(AND(D172=1,D173=0),D104,"")</f>
        <v>#VALUE!</v>
      </c>
      <c r="E174" s="232" t="e">
        <f t="shared" ref="E174:M174" si="348">IF(AND(E172=1,E173=0),E104,"")</f>
        <v>#VALUE!</v>
      </c>
      <c r="F174" s="232" t="e">
        <f t="shared" si="348"/>
        <v>#VALUE!</v>
      </c>
      <c r="G174" s="232" t="e">
        <f t="shared" si="348"/>
        <v>#VALUE!</v>
      </c>
      <c r="H174" s="232" t="e">
        <f t="shared" si="348"/>
        <v>#VALUE!</v>
      </c>
      <c r="I174" s="232" t="e">
        <f t="shared" si="348"/>
        <v>#VALUE!</v>
      </c>
      <c r="J174" s="232" t="e">
        <f t="shared" si="348"/>
        <v>#VALUE!</v>
      </c>
      <c r="K174" s="232" t="e">
        <f t="shared" si="348"/>
        <v>#VALUE!</v>
      </c>
      <c r="L174" s="232" t="e">
        <f t="shared" si="348"/>
        <v>#VALUE!</v>
      </c>
      <c r="M174" s="232" t="e">
        <f t="shared" si="348"/>
        <v>#VALUE!</v>
      </c>
      <c r="N174" s="219"/>
      <c r="O174" s="219" t="s">
        <v>251</v>
      </c>
      <c r="P174" s="65"/>
      <c r="Q174" s="65"/>
      <c r="R174" s="65"/>
      <c r="S174" s="65"/>
      <c r="T174" s="65"/>
      <c r="U174" s="65"/>
      <c r="V174" s="65"/>
      <c r="W174" s="232" t="e">
        <f>IF(AND(W172=1,W173=0),W104,"")</f>
        <v>#VALUE!</v>
      </c>
      <c r="X174" s="232" t="e">
        <f t="shared" ref="X174:AF174" si="349">IF(AND(X172=1,X173=0),X104,"")</f>
        <v>#VALUE!</v>
      </c>
      <c r="Y174" s="232" t="e">
        <f t="shared" si="349"/>
        <v>#VALUE!</v>
      </c>
      <c r="Z174" s="232" t="e">
        <f t="shared" si="349"/>
        <v>#VALUE!</v>
      </c>
      <c r="AA174" s="232" t="e">
        <f t="shared" si="349"/>
        <v>#VALUE!</v>
      </c>
      <c r="AB174" s="232" t="e">
        <f t="shared" si="349"/>
        <v>#VALUE!</v>
      </c>
      <c r="AC174" s="232" t="e">
        <f t="shared" si="349"/>
        <v>#VALUE!</v>
      </c>
      <c r="AD174" s="232" t="e">
        <f t="shared" si="349"/>
        <v>#VALUE!</v>
      </c>
      <c r="AE174" s="232" t="e">
        <f t="shared" si="349"/>
        <v>#VALUE!</v>
      </c>
      <c r="AF174" s="232" t="e">
        <f t="shared" si="349"/>
        <v>#VALUE!</v>
      </c>
      <c r="AG174" s="219"/>
      <c r="AH174" s="219" t="s">
        <v>251</v>
      </c>
      <c r="AI174" s="65"/>
      <c r="AJ174" s="65"/>
      <c r="AK174" s="65"/>
      <c r="AL174" s="65"/>
      <c r="AM174" s="65"/>
      <c r="AN174" s="65"/>
      <c r="AO174" s="65"/>
      <c r="AP174" s="232" t="e">
        <f>IF(AND(AP172=1,AP173=0),AP104,"")</f>
        <v>#VALUE!</v>
      </c>
      <c r="AQ174" s="232" t="e">
        <f t="shared" ref="AQ174:AY174" si="350">IF(AND(AQ172=1,AQ173=0),AQ104,"")</f>
        <v>#VALUE!</v>
      </c>
      <c r="AR174" s="232" t="e">
        <f t="shared" si="350"/>
        <v>#VALUE!</v>
      </c>
      <c r="AS174" s="232" t="e">
        <f t="shared" si="350"/>
        <v>#VALUE!</v>
      </c>
      <c r="AT174" s="232" t="e">
        <f t="shared" si="350"/>
        <v>#VALUE!</v>
      </c>
      <c r="AU174" s="232" t="e">
        <f t="shared" si="350"/>
        <v>#VALUE!</v>
      </c>
      <c r="AV174" s="232" t="e">
        <f t="shared" si="350"/>
        <v>#VALUE!</v>
      </c>
      <c r="AW174" s="232" t="e">
        <f t="shared" si="350"/>
        <v>#VALUE!</v>
      </c>
      <c r="AX174" s="232" t="e">
        <f t="shared" si="350"/>
        <v>#VALUE!</v>
      </c>
      <c r="AY174" s="232" t="e">
        <f t="shared" si="350"/>
        <v>#VALUE!</v>
      </c>
      <c r="AZ174" s="219"/>
      <c r="BA174" s="219" t="s">
        <v>251</v>
      </c>
      <c r="BB174" s="65"/>
      <c r="BC174" s="65"/>
      <c r="BD174" s="65"/>
      <c r="BE174" s="65"/>
      <c r="BF174" s="65"/>
      <c r="BG174" s="65"/>
      <c r="BH174" s="65"/>
      <c r="BI174" s="232" t="e">
        <f>IF(AND(BI172=1,BI173=0),BI104,"")</f>
        <v>#VALUE!</v>
      </c>
      <c r="BJ174" s="232" t="e">
        <f t="shared" ref="BJ174:BR174" si="351">IF(AND(BJ172=1,BJ173=0),BJ104,"")</f>
        <v>#VALUE!</v>
      </c>
      <c r="BK174" s="232" t="e">
        <f t="shared" si="351"/>
        <v>#VALUE!</v>
      </c>
      <c r="BL174" s="232" t="e">
        <f t="shared" si="351"/>
        <v>#VALUE!</v>
      </c>
      <c r="BM174" s="232" t="e">
        <f t="shared" si="351"/>
        <v>#VALUE!</v>
      </c>
      <c r="BN174" s="232" t="e">
        <f t="shared" si="351"/>
        <v>#VALUE!</v>
      </c>
      <c r="BO174" s="232" t="e">
        <f t="shared" si="351"/>
        <v>#VALUE!</v>
      </c>
      <c r="BP174" s="232" t="e">
        <f t="shared" si="351"/>
        <v>#VALUE!</v>
      </c>
      <c r="BQ174" s="232" t="e">
        <f t="shared" si="351"/>
        <v>#VALUE!</v>
      </c>
      <c r="BR174" s="232" t="e">
        <f t="shared" si="351"/>
        <v>#VALUE!</v>
      </c>
      <c r="BS174" s="219"/>
      <c r="BT174" s="219" t="s">
        <v>251</v>
      </c>
      <c r="BU174" s="65"/>
      <c r="BV174" s="65"/>
      <c r="BW174" s="65"/>
      <c r="BX174" s="65"/>
      <c r="BY174" s="65"/>
      <c r="BZ174" s="65"/>
      <c r="CA174" s="65"/>
      <c r="CB174" s="232" t="e">
        <f>IF(AND(CB172=1,CB173=0),CB104,"")</f>
        <v>#VALUE!</v>
      </c>
      <c r="CC174" s="232" t="e">
        <f t="shared" ref="CC174:CK174" si="352">IF(AND(CC172=1,CC173=0),CC104,"")</f>
        <v>#VALUE!</v>
      </c>
      <c r="CD174" s="232" t="e">
        <f t="shared" si="352"/>
        <v>#VALUE!</v>
      </c>
      <c r="CE174" s="232" t="e">
        <f t="shared" si="352"/>
        <v>#VALUE!</v>
      </c>
      <c r="CF174" s="232" t="e">
        <f t="shared" si="352"/>
        <v>#VALUE!</v>
      </c>
      <c r="CG174" s="232" t="e">
        <f t="shared" si="352"/>
        <v>#VALUE!</v>
      </c>
      <c r="CH174" s="232" t="e">
        <f t="shared" si="352"/>
        <v>#VALUE!</v>
      </c>
      <c r="CI174" s="232" t="e">
        <f t="shared" si="352"/>
        <v>#VALUE!</v>
      </c>
      <c r="CJ174" s="232" t="e">
        <f t="shared" si="352"/>
        <v>#VALUE!</v>
      </c>
      <c r="CK174" s="232" t="e">
        <f t="shared" si="352"/>
        <v>#VALUE!</v>
      </c>
      <c r="CL174" s="219"/>
      <c r="CM174" s="219" t="s">
        <v>251</v>
      </c>
      <c r="CN174" s="65"/>
      <c r="CO174" s="65"/>
      <c r="CP174" s="65"/>
      <c r="CQ174" s="65"/>
      <c r="CR174" s="65"/>
      <c r="CS174" s="65"/>
      <c r="CT174" s="65"/>
      <c r="CU174" s="232" t="e">
        <f>IF(AND(CU172=1,CU173=0),CU104,"")</f>
        <v>#VALUE!</v>
      </c>
      <c r="CV174" s="232" t="e">
        <f t="shared" ref="CV174:DD174" si="353">IF(AND(CV172=1,CV173=0),CV104,"")</f>
        <v>#VALUE!</v>
      </c>
      <c r="CW174" s="232" t="e">
        <f t="shared" si="353"/>
        <v>#VALUE!</v>
      </c>
      <c r="CX174" s="232" t="e">
        <f t="shared" si="353"/>
        <v>#VALUE!</v>
      </c>
      <c r="CY174" s="232" t="e">
        <f t="shared" si="353"/>
        <v>#VALUE!</v>
      </c>
      <c r="CZ174" s="232" t="e">
        <f t="shared" si="353"/>
        <v>#VALUE!</v>
      </c>
      <c r="DA174" s="232" t="e">
        <f t="shared" si="353"/>
        <v>#VALUE!</v>
      </c>
      <c r="DB174" s="232" t="e">
        <f t="shared" si="353"/>
        <v>#VALUE!</v>
      </c>
      <c r="DC174" s="232" t="e">
        <f t="shared" si="353"/>
        <v>#VALUE!</v>
      </c>
      <c r="DD174" s="232" t="e">
        <f t="shared" si="353"/>
        <v>#VALUE!</v>
      </c>
      <c r="DE174" s="219"/>
      <c r="DF174" s="219" t="s">
        <v>251</v>
      </c>
      <c r="DG174" s="65"/>
      <c r="DH174" s="65"/>
      <c r="DI174" s="65"/>
      <c r="DJ174" s="65"/>
      <c r="DK174" s="65"/>
      <c r="DL174" s="65"/>
      <c r="DM174" s="65"/>
      <c r="DN174" s="65"/>
      <c r="DO174" s="65"/>
      <c r="DP174" s="65"/>
      <c r="DQ174" s="65"/>
      <c r="DR174" s="65"/>
      <c r="DS174" s="65"/>
      <c r="DT174" s="65"/>
      <c r="DU174" s="65"/>
      <c r="DV174" s="65"/>
    </row>
    <row r="175" spans="1:126" hidden="1">
      <c r="A175" s="65"/>
      <c r="B175" s="65"/>
      <c r="C175" s="65"/>
      <c r="D175" s="232" t="e">
        <f>IF(AND(D172=1,D173=0),D113,"")</f>
        <v>#VALUE!</v>
      </c>
      <c r="E175" s="232" t="e">
        <f t="shared" ref="E175:M175" si="354">IF(AND(E172=1,E173=0),E113,"")</f>
        <v>#VALUE!</v>
      </c>
      <c r="F175" s="232" t="e">
        <f t="shared" si="354"/>
        <v>#VALUE!</v>
      </c>
      <c r="G175" s="232" t="e">
        <f t="shared" si="354"/>
        <v>#VALUE!</v>
      </c>
      <c r="H175" s="232" t="e">
        <f t="shared" si="354"/>
        <v>#VALUE!</v>
      </c>
      <c r="I175" s="232" t="e">
        <f t="shared" si="354"/>
        <v>#VALUE!</v>
      </c>
      <c r="J175" s="232" t="e">
        <f t="shared" si="354"/>
        <v>#VALUE!</v>
      </c>
      <c r="K175" s="232" t="e">
        <f t="shared" si="354"/>
        <v>#VALUE!</v>
      </c>
      <c r="L175" s="232" t="e">
        <f t="shared" si="354"/>
        <v>#VALUE!</v>
      </c>
      <c r="M175" s="232" t="e">
        <f t="shared" si="354"/>
        <v>#VALUE!</v>
      </c>
      <c r="N175" s="219"/>
      <c r="O175" s="219" t="s">
        <v>252</v>
      </c>
      <c r="P175" s="65"/>
      <c r="Q175" s="65"/>
      <c r="R175" s="65"/>
      <c r="S175" s="65"/>
      <c r="T175" s="65"/>
      <c r="U175" s="65"/>
      <c r="V175" s="65"/>
      <c r="W175" s="232" t="e">
        <f>IF(AND(W172=1,W173=0),W113,"")</f>
        <v>#VALUE!</v>
      </c>
      <c r="X175" s="232" t="e">
        <f t="shared" ref="X175:AF175" si="355">IF(AND(X172=1,X173=0),X113,"")</f>
        <v>#VALUE!</v>
      </c>
      <c r="Y175" s="232" t="e">
        <f t="shared" si="355"/>
        <v>#VALUE!</v>
      </c>
      <c r="Z175" s="232" t="e">
        <f t="shared" si="355"/>
        <v>#VALUE!</v>
      </c>
      <c r="AA175" s="232" t="e">
        <f t="shared" si="355"/>
        <v>#VALUE!</v>
      </c>
      <c r="AB175" s="232" t="e">
        <f t="shared" si="355"/>
        <v>#VALUE!</v>
      </c>
      <c r="AC175" s="232" t="e">
        <f t="shared" si="355"/>
        <v>#VALUE!</v>
      </c>
      <c r="AD175" s="232" t="e">
        <f t="shared" si="355"/>
        <v>#VALUE!</v>
      </c>
      <c r="AE175" s="232" t="e">
        <f t="shared" si="355"/>
        <v>#VALUE!</v>
      </c>
      <c r="AF175" s="232" t="e">
        <f t="shared" si="355"/>
        <v>#VALUE!</v>
      </c>
      <c r="AG175" s="219"/>
      <c r="AH175" s="219" t="s">
        <v>252</v>
      </c>
      <c r="AI175" s="65"/>
      <c r="AJ175" s="65"/>
      <c r="AK175" s="65"/>
      <c r="AL175" s="65"/>
      <c r="AM175" s="65"/>
      <c r="AN175" s="65"/>
      <c r="AO175" s="65"/>
      <c r="AP175" s="232" t="e">
        <f>IF(AND(AP172=1,AP173=0),AP113,"")</f>
        <v>#VALUE!</v>
      </c>
      <c r="AQ175" s="232" t="e">
        <f t="shared" ref="AQ175:AY175" si="356">IF(AND(AQ172=1,AQ173=0),AQ113,"")</f>
        <v>#VALUE!</v>
      </c>
      <c r="AR175" s="232" t="e">
        <f t="shared" si="356"/>
        <v>#VALUE!</v>
      </c>
      <c r="AS175" s="232" t="e">
        <f t="shared" si="356"/>
        <v>#VALUE!</v>
      </c>
      <c r="AT175" s="232" t="e">
        <f t="shared" si="356"/>
        <v>#VALUE!</v>
      </c>
      <c r="AU175" s="232" t="e">
        <f t="shared" si="356"/>
        <v>#VALUE!</v>
      </c>
      <c r="AV175" s="232" t="e">
        <f t="shared" si="356"/>
        <v>#VALUE!</v>
      </c>
      <c r="AW175" s="232" t="e">
        <f t="shared" si="356"/>
        <v>#VALUE!</v>
      </c>
      <c r="AX175" s="232" t="e">
        <f t="shared" si="356"/>
        <v>#VALUE!</v>
      </c>
      <c r="AY175" s="232" t="e">
        <f t="shared" si="356"/>
        <v>#VALUE!</v>
      </c>
      <c r="AZ175" s="219"/>
      <c r="BA175" s="219" t="s">
        <v>252</v>
      </c>
      <c r="BB175" s="65"/>
      <c r="BC175" s="65"/>
      <c r="BD175" s="65"/>
      <c r="BE175" s="65"/>
      <c r="BF175" s="65"/>
      <c r="BG175" s="65"/>
      <c r="BH175" s="65"/>
      <c r="BI175" s="232" t="e">
        <f>IF(AND(BI172=1,BI173=0),BI113,"")</f>
        <v>#VALUE!</v>
      </c>
      <c r="BJ175" s="232" t="e">
        <f t="shared" ref="BJ175:BR175" si="357">IF(AND(BJ172=1,BJ173=0),BJ113,"")</f>
        <v>#VALUE!</v>
      </c>
      <c r="BK175" s="232" t="e">
        <f t="shared" si="357"/>
        <v>#VALUE!</v>
      </c>
      <c r="BL175" s="232" t="e">
        <f t="shared" si="357"/>
        <v>#VALUE!</v>
      </c>
      <c r="BM175" s="232" t="e">
        <f t="shared" si="357"/>
        <v>#VALUE!</v>
      </c>
      <c r="BN175" s="232" t="e">
        <f t="shared" si="357"/>
        <v>#VALUE!</v>
      </c>
      <c r="BO175" s="232" t="e">
        <f t="shared" si="357"/>
        <v>#VALUE!</v>
      </c>
      <c r="BP175" s="232" t="e">
        <f t="shared" si="357"/>
        <v>#VALUE!</v>
      </c>
      <c r="BQ175" s="232" t="e">
        <f t="shared" si="357"/>
        <v>#VALUE!</v>
      </c>
      <c r="BR175" s="232" t="e">
        <f t="shared" si="357"/>
        <v>#VALUE!</v>
      </c>
      <c r="BS175" s="219"/>
      <c r="BT175" s="219" t="s">
        <v>252</v>
      </c>
      <c r="BU175" s="65"/>
      <c r="BV175" s="65"/>
      <c r="BW175" s="65"/>
      <c r="BX175" s="65"/>
      <c r="BY175" s="65"/>
      <c r="BZ175" s="65"/>
      <c r="CA175" s="65"/>
      <c r="CB175" s="232" t="e">
        <f>IF(AND(CB172=1,CB173=0),CB113,"")</f>
        <v>#VALUE!</v>
      </c>
      <c r="CC175" s="232" t="e">
        <f t="shared" ref="CC175:CK175" si="358">IF(AND(CC172=1,CC173=0),CC113,"")</f>
        <v>#VALUE!</v>
      </c>
      <c r="CD175" s="232" t="e">
        <f t="shared" si="358"/>
        <v>#VALUE!</v>
      </c>
      <c r="CE175" s="232" t="e">
        <f t="shared" si="358"/>
        <v>#VALUE!</v>
      </c>
      <c r="CF175" s="232" t="e">
        <f t="shared" si="358"/>
        <v>#VALUE!</v>
      </c>
      <c r="CG175" s="232" t="e">
        <f t="shared" si="358"/>
        <v>#VALUE!</v>
      </c>
      <c r="CH175" s="232" t="e">
        <f t="shared" si="358"/>
        <v>#VALUE!</v>
      </c>
      <c r="CI175" s="232" t="e">
        <f t="shared" si="358"/>
        <v>#VALUE!</v>
      </c>
      <c r="CJ175" s="232" t="e">
        <f t="shared" si="358"/>
        <v>#VALUE!</v>
      </c>
      <c r="CK175" s="232" t="e">
        <f t="shared" si="358"/>
        <v>#VALUE!</v>
      </c>
      <c r="CL175" s="219"/>
      <c r="CM175" s="219" t="s">
        <v>252</v>
      </c>
      <c r="CN175" s="65"/>
      <c r="CO175" s="65"/>
      <c r="CP175" s="65"/>
      <c r="CQ175" s="65"/>
      <c r="CR175" s="65"/>
      <c r="CS175" s="65"/>
      <c r="CT175" s="65"/>
      <c r="CU175" s="232" t="e">
        <f>IF(AND(CU172=1,CU173=0),CU113,"")</f>
        <v>#VALUE!</v>
      </c>
      <c r="CV175" s="232" t="e">
        <f t="shared" ref="CV175:DD175" si="359">IF(AND(CV172=1,CV173=0),CV113,"")</f>
        <v>#VALUE!</v>
      </c>
      <c r="CW175" s="232" t="e">
        <f t="shared" si="359"/>
        <v>#VALUE!</v>
      </c>
      <c r="CX175" s="232" t="e">
        <f t="shared" si="359"/>
        <v>#VALUE!</v>
      </c>
      <c r="CY175" s="232" t="e">
        <f t="shared" si="359"/>
        <v>#VALUE!</v>
      </c>
      <c r="CZ175" s="232" t="e">
        <f t="shared" si="359"/>
        <v>#VALUE!</v>
      </c>
      <c r="DA175" s="232" t="e">
        <f t="shared" si="359"/>
        <v>#VALUE!</v>
      </c>
      <c r="DB175" s="232" t="e">
        <f t="shared" si="359"/>
        <v>#VALUE!</v>
      </c>
      <c r="DC175" s="232" t="e">
        <f t="shared" si="359"/>
        <v>#VALUE!</v>
      </c>
      <c r="DD175" s="232" t="e">
        <f t="shared" si="359"/>
        <v>#VALUE!</v>
      </c>
      <c r="DE175" s="219"/>
      <c r="DF175" s="219" t="s">
        <v>252</v>
      </c>
      <c r="DG175" s="65"/>
      <c r="DH175" s="65"/>
      <c r="DI175" s="65"/>
      <c r="DJ175" s="65"/>
      <c r="DK175" s="65"/>
      <c r="DL175" s="65"/>
      <c r="DM175" s="65"/>
      <c r="DN175" s="65"/>
      <c r="DO175" s="65"/>
      <c r="DP175" s="65"/>
      <c r="DQ175" s="65"/>
      <c r="DR175" s="65"/>
      <c r="DS175" s="65"/>
      <c r="DT175" s="65"/>
      <c r="DU175" s="65"/>
      <c r="DV175" s="65"/>
    </row>
    <row r="176" spans="1:126" hidden="1">
      <c r="A176" s="65"/>
      <c r="B176" s="65"/>
      <c r="C176" s="65"/>
      <c r="D176" s="232" t="e">
        <f>IF(AND(D172=1,D173=0),E104,"")</f>
        <v>#VALUE!</v>
      </c>
      <c r="E176" s="232" t="e">
        <f t="shared" ref="E176:M176" si="360">IF(AND(E172=1,E173=0),F104,"")</f>
        <v>#VALUE!</v>
      </c>
      <c r="F176" s="232" t="e">
        <f t="shared" si="360"/>
        <v>#VALUE!</v>
      </c>
      <c r="G176" s="232" t="e">
        <f t="shared" si="360"/>
        <v>#VALUE!</v>
      </c>
      <c r="H176" s="232" t="e">
        <f t="shared" si="360"/>
        <v>#VALUE!</v>
      </c>
      <c r="I176" s="232" t="e">
        <f t="shared" si="360"/>
        <v>#VALUE!</v>
      </c>
      <c r="J176" s="232" t="e">
        <f t="shared" si="360"/>
        <v>#VALUE!</v>
      </c>
      <c r="K176" s="232" t="e">
        <f t="shared" si="360"/>
        <v>#VALUE!</v>
      </c>
      <c r="L176" s="232" t="e">
        <f t="shared" si="360"/>
        <v>#VALUE!</v>
      </c>
      <c r="M176" s="232" t="e">
        <f t="shared" si="360"/>
        <v>#VALUE!</v>
      </c>
      <c r="N176" s="219"/>
      <c r="O176" s="219" t="s">
        <v>253</v>
      </c>
      <c r="P176" s="65"/>
      <c r="Q176" s="65"/>
      <c r="R176" s="65"/>
      <c r="S176" s="65"/>
      <c r="T176" s="65"/>
      <c r="U176" s="65"/>
      <c r="V176" s="65"/>
      <c r="W176" s="232" t="e">
        <f t="shared" ref="W176:AF176" si="361">IF(AND(W172=1,W173=0),X104,"")</f>
        <v>#VALUE!</v>
      </c>
      <c r="X176" s="232" t="e">
        <f t="shared" si="361"/>
        <v>#VALUE!</v>
      </c>
      <c r="Y176" s="232" t="e">
        <f t="shared" si="361"/>
        <v>#VALUE!</v>
      </c>
      <c r="Z176" s="232" t="e">
        <f t="shared" si="361"/>
        <v>#VALUE!</v>
      </c>
      <c r="AA176" s="232" t="e">
        <f t="shared" si="361"/>
        <v>#VALUE!</v>
      </c>
      <c r="AB176" s="232" t="e">
        <f t="shared" si="361"/>
        <v>#VALUE!</v>
      </c>
      <c r="AC176" s="232" t="e">
        <f t="shared" si="361"/>
        <v>#VALUE!</v>
      </c>
      <c r="AD176" s="232" t="e">
        <f t="shared" si="361"/>
        <v>#VALUE!</v>
      </c>
      <c r="AE176" s="232" t="e">
        <f t="shared" si="361"/>
        <v>#VALUE!</v>
      </c>
      <c r="AF176" s="232" t="e">
        <f t="shared" si="361"/>
        <v>#VALUE!</v>
      </c>
      <c r="AG176" s="219"/>
      <c r="AH176" s="219" t="s">
        <v>253</v>
      </c>
      <c r="AI176" s="65"/>
      <c r="AJ176" s="65"/>
      <c r="AK176" s="65"/>
      <c r="AL176" s="65"/>
      <c r="AM176" s="65"/>
      <c r="AN176" s="65"/>
      <c r="AO176" s="65"/>
      <c r="AP176" s="232" t="e">
        <f t="shared" ref="AP176:AY176" si="362">IF(AND(AP172=1,AP173=0),AQ104,"")</f>
        <v>#VALUE!</v>
      </c>
      <c r="AQ176" s="232" t="e">
        <f t="shared" si="362"/>
        <v>#VALUE!</v>
      </c>
      <c r="AR176" s="232" t="e">
        <f t="shared" si="362"/>
        <v>#VALUE!</v>
      </c>
      <c r="AS176" s="232" t="e">
        <f t="shared" si="362"/>
        <v>#VALUE!</v>
      </c>
      <c r="AT176" s="232" t="e">
        <f t="shared" si="362"/>
        <v>#VALUE!</v>
      </c>
      <c r="AU176" s="232" t="e">
        <f t="shared" si="362"/>
        <v>#VALUE!</v>
      </c>
      <c r="AV176" s="232" t="e">
        <f t="shared" si="362"/>
        <v>#VALUE!</v>
      </c>
      <c r="AW176" s="232" t="e">
        <f t="shared" si="362"/>
        <v>#VALUE!</v>
      </c>
      <c r="AX176" s="232" t="e">
        <f t="shared" si="362"/>
        <v>#VALUE!</v>
      </c>
      <c r="AY176" s="232" t="e">
        <f t="shared" si="362"/>
        <v>#VALUE!</v>
      </c>
      <c r="AZ176" s="219"/>
      <c r="BA176" s="219" t="s">
        <v>253</v>
      </c>
      <c r="BB176" s="65"/>
      <c r="BC176" s="65"/>
      <c r="BD176" s="65"/>
      <c r="BE176" s="65"/>
      <c r="BF176" s="65"/>
      <c r="BG176" s="65"/>
      <c r="BH176" s="65"/>
      <c r="BI176" s="232" t="e">
        <f t="shared" ref="BI176:BR176" si="363">IF(AND(BI172=1,BI173=0),BJ104,"")</f>
        <v>#VALUE!</v>
      </c>
      <c r="BJ176" s="232" t="e">
        <f t="shared" si="363"/>
        <v>#VALUE!</v>
      </c>
      <c r="BK176" s="232" t="e">
        <f t="shared" si="363"/>
        <v>#VALUE!</v>
      </c>
      <c r="BL176" s="232" t="e">
        <f t="shared" si="363"/>
        <v>#VALUE!</v>
      </c>
      <c r="BM176" s="232" t="e">
        <f t="shared" si="363"/>
        <v>#VALUE!</v>
      </c>
      <c r="BN176" s="232" t="e">
        <f t="shared" si="363"/>
        <v>#VALUE!</v>
      </c>
      <c r="BO176" s="232" t="e">
        <f t="shared" si="363"/>
        <v>#VALUE!</v>
      </c>
      <c r="BP176" s="232" t="e">
        <f t="shared" si="363"/>
        <v>#VALUE!</v>
      </c>
      <c r="BQ176" s="232" t="e">
        <f t="shared" si="363"/>
        <v>#VALUE!</v>
      </c>
      <c r="BR176" s="232" t="e">
        <f t="shared" si="363"/>
        <v>#VALUE!</v>
      </c>
      <c r="BS176" s="219"/>
      <c r="BT176" s="219" t="s">
        <v>253</v>
      </c>
      <c r="BU176" s="65"/>
      <c r="BV176" s="65"/>
      <c r="BW176" s="65"/>
      <c r="BX176" s="65"/>
      <c r="BY176" s="65"/>
      <c r="BZ176" s="65"/>
      <c r="CA176" s="65"/>
      <c r="CB176" s="232" t="e">
        <f t="shared" ref="CB176:CK176" si="364">IF(AND(CB172=1,CB173=0),CC104,"")</f>
        <v>#VALUE!</v>
      </c>
      <c r="CC176" s="232" t="e">
        <f t="shared" si="364"/>
        <v>#VALUE!</v>
      </c>
      <c r="CD176" s="232" t="e">
        <f t="shared" si="364"/>
        <v>#VALUE!</v>
      </c>
      <c r="CE176" s="232" t="e">
        <f t="shared" si="364"/>
        <v>#VALUE!</v>
      </c>
      <c r="CF176" s="232" t="e">
        <f t="shared" si="364"/>
        <v>#VALUE!</v>
      </c>
      <c r="CG176" s="232" t="e">
        <f t="shared" si="364"/>
        <v>#VALUE!</v>
      </c>
      <c r="CH176" s="232" t="e">
        <f t="shared" si="364"/>
        <v>#VALUE!</v>
      </c>
      <c r="CI176" s="232" t="e">
        <f t="shared" si="364"/>
        <v>#VALUE!</v>
      </c>
      <c r="CJ176" s="232" t="e">
        <f t="shared" si="364"/>
        <v>#VALUE!</v>
      </c>
      <c r="CK176" s="232" t="e">
        <f t="shared" si="364"/>
        <v>#VALUE!</v>
      </c>
      <c r="CL176" s="219"/>
      <c r="CM176" s="219" t="s">
        <v>253</v>
      </c>
      <c r="CN176" s="65"/>
      <c r="CO176" s="65"/>
      <c r="CP176" s="65"/>
      <c r="CQ176" s="65"/>
      <c r="CR176" s="65"/>
      <c r="CS176" s="65"/>
      <c r="CT176" s="65"/>
      <c r="CU176" s="232" t="e">
        <f t="shared" ref="CU176:DD176" si="365">IF(AND(CU172=1,CU173=0),CV104,"")</f>
        <v>#VALUE!</v>
      </c>
      <c r="CV176" s="232" t="e">
        <f t="shared" si="365"/>
        <v>#VALUE!</v>
      </c>
      <c r="CW176" s="232" t="e">
        <f t="shared" si="365"/>
        <v>#VALUE!</v>
      </c>
      <c r="CX176" s="232" t="e">
        <f t="shared" si="365"/>
        <v>#VALUE!</v>
      </c>
      <c r="CY176" s="232" t="e">
        <f t="shared" si="365"/>
        <v>#VALUE!</v>
      </c>
      <c r="CZ176" s="232" t="e">
        <f t="shared" si="365"/>
        <v>#VALUE!</v>
      </c>
      <c r="DA176" s="232" t="e">
        <f t="shared" si="365"/>
        <v>#VALUE!</v>
      </c>
      <c r="DB176" s="232" t="e">
        <f t="shared" si="365"/>
        <v>#VALUE!</v>
      </c>
      <c r="DC176" s="232" t="e">
        <f t="shared" si="365"/>
        <v>#VALUE!</v>
      </c>
      <c r="DD176" s="232" t="e">
        <f t="shared" si="365"/>
        <v>#VALUE!</v>
      </c>
      <c r="DE176" s="219"/>
      <c r="DF176" s="219" t="s">
        <v>253</v>
      </c>
      <c r="DG176" s="65"/>
      <c r="DH176" s="65"/>
      <c r="DI176" s="65"/>
      <c r="DJ176" s="65"/>
      <c r="DK176" s="65"/>
      <c r="DL176" s="65"/>
      <c r="DM176" s="65"/>
      <c r="DN176" s="65"/>
      <c r="DO176" s="65"/>
      <c r="DP176" s="65"/>
      <c r="DQ176" s="65"/>
      <c r="DR176" s="65"/>
      <c r="DS176" s="65"/>
      <c r="DT176" s="65"/>
      <c r="DU176" s="65"/>
      <c r="DV176" s="65"/>
    </row>
    <row r="177" spans="1:126" hidden="1">
      <c r="A177" s="65"/>
      <c r="B177" s="65"/>
      <c r="C177" s="65"/>
      <c r="D177" s="232" t="e">
        <f>IF(AND(D172=1,D173=0),E113,"")</f>
        <v>#VALUE!</v>
      </c>
      <c r="E177" s="232" t="e">
        <f t="shared" ref="E177:M177" si="366">IF(AND(E172=1,E173=0),F113,"")</f>
        <v>#VALUE!</v>
      </c>
      <c r="F177" s="232" t="e">
        <f t="shared" si="366"/>
        <v>#VALUE!</v>
      </c>
      <c r="G177" s="232" t="e">
        <f t="shared" si="366"/>
        <v>#VALUE!</v>
      </c>
      <c r="H177" s="232" t="e">
        <f t="shared" si="366"/>
        <v>#VALUE!</v>
      </c>
      <c r="I177" s="232" t="e">
        <f t="shared" si="366"/>
        <v>#VALUE!</v>
      </c>
      <c r="J177" s="232" t="e">
        <f t="shared" si="366"/>
        <v>#VALUE!</v>
      </c>
      <c r="K177" s="232" t="e">
        <f t="shared" si="366"/>
        <v>#VALUE!</v>
      </c>
      <c r="L177" s="232" t="e">
        <f t="shared" si="366"/>
        <v>#VALUE!</v>
      </c>
      <c r="M177" s="232" t="e">
        <f t="shared" si="366"/>
        <v>#VALUE!</v>
      </c>
      <c r="N177" s="219"/>
      <c r="O177" s="219" t="s">
        <v>254</v>
      </c>
      <c r="P177" s="65"/>
      <c r="Q177" s="65"/>
      <c r="R177" s="65"/>
      <c r="S177" s="65"/>
      <c r="T177" s="65"/>
      <c r="U177" s="65"/>
      <c r="V177" s="65"/>
      <c r="W177" s="232" t="e">
        <f t="shared" ref="W177:AF177" si="367">IF(AND(W172=1,W173=0),X113,"")</f>
        <v>#VALUE!</v>
      </c>
      <c r="X177" s="232" t="e">
        <f t="shared" si="367"/>
        <v>#VALUE!</v>
      </c>
      <c r="Y177" s="232" t="e">
        <f t="shared" si="367"/>
        <v>#VALUE!</v>
      </c>
      <c r="Z177" s="232" t="e">
        <f t="shared" si="367"/>
        <v>#VALUE!</v>
      </c>
      <c r="AA177" s="232" t="e">
        <f t="shared" si="367"/>
        <v>#VALUE!</v>
      </c>
      <c r="AB177" s="232" t="e">
        <f t="shared" si="367"/>
        <v>#VALUE!</v>
      </c>
      <c r="AC177" s="232" t="e">
        <f t="shared" si="367"/>
        <v>#VALUE!</v>
      </c>
      <c r="AD177" s="232" t="e">
        <f t="shared" si="367"/>
        <v>#VALUE!</v>
      </c>
      <c r="AE177" s="232" t="e">
        <f t="shared" si="367"/>
        <v>#VALUE!</v>
      </c>
      <c r="AF177" s="232" t="e">
        <f t="shared" si="367"/>
        <v>#VALUE!</v>
      </c>
      <c r="AG177" s="219"/>
      <c r="AH177" s="219" t="s">
        <v>254</v>
      </c>
      <c r="AI177" s="65"/>
      <c r="AJ177" s="65"/>
      <c r="AK177" s="65"/>
      <c r="AL177" s="65"/>
      <c r="AM177" s="65"/>
      <c r="AN177" s="65"/>
      <c r="AO177" s="65"/>
      <c r="AP177" s="232" t="e">
        <f t="shared" ref="AP177:AY177" si="368">IF(AND(AP172=1,AP173=0),AQ113,"")</f>
        <v>#VALUE!</v>
      </c>
      <c r="AQ177" s="232" t="e">
        <f t="shared" si="368"/>
        <v>#VALUE!</v>
      </c>
      <c r="AR177" s="232" t="e">
        <f t="shared" si="368"/>
        <v>#VALUE!</v>
      </c>
      <c r="AS177" s="232" t="e">
        <f t="shared" si="368"/>
        <v>#VALUE!</v>
      </c>
      <c r="AT177" s="232" t="e">
        <f t="shared" si="368"/>
        <v>#VALUE!</v>
      </c>
      <c r="AU177" s="232" t="e">
        <f t="shared" si="368"/>
        <v>#VALUE!</v>
      </c>
      <c r="AV177" s="232" t="e">
        <f t="shared" si="368"/>
        <v>#VALUE!</v>
      </c>
      <c r="AW177" s="232" t="e">
        <f t="shared" si="368"/>
        <v>#VALUE!</v>
      </c>
      <c r="AX177" s="232" t="e">
        <f t="shared" si="368"/>
        <v>#VALUE!</v>
      </c>
      <c r="AY177" s="232" t="e">
        <f t="shared" si="368"/>
        <v>#VALUE!</v>
      </c>
      <c r="AZ177" s="219"/>
      <c r="BA177" s="219" t="s">
        <v>254</v>
      </c>
      <c r="BB177" s="65"/>
      <c r="BC177" s="65"/>
      <c r="BD177" s="65"/>
      <c r="BE177" s="65"/>
      <c r="BF177" s="65"/>
      <c r="BG177" s="65"/>
      <c r="BH177" s="65"/>
      <c r="BI177" s="232" t="e">
        <f t="shared" ref="BI177:BR177" si="369">IF(AND(BI172=1,BI173=0),BJ113,"")</f>
        <v>#VALUE!</v>
      </c>
      <c r="BJ177" s="232" t="e">
        <f t="shared" si="369"/>
        <v>#VALUE!</v>
      </c>
      <c r="BK177" s="232" t="e">
        <f t="shared" si="369"/>
        <v>#VALUE!</v>
      </c>
      <c r="BL177" s="232" t="e">
        <f t="shared" si="369"/>
        <v>#VALUE!</v>
      </c>
      <c r="BM177" s="232" t="e">
        <f t="shared" si="369"/>
        <v>#VALUE!</v>
      </c>
      <c r="BN177" s="232" t="e">
        <f t="shared" si="369"/>
        <v>#VALUE!</v>
      </c>
      <c r="BO177" s="232" t="e">
        <f t="shared" si="369"/>
        <v>#VALUE!</v>
      </c>
      <c r="BP177" s="232" t="e">
        <f t="shared" si="369"/>
        <v>#VALUE!</v>
      </c>
      <c r="BQ177" s="232" t="e">
        <f t="shared" si="369"/>
        <v>#VALUE!</v>
      </c>
      <c r="BR177" s="232" t="e">
        <f t="shared" si="369"/>
        <v>#VALUE!</v>
      </c>
      <c r="BS177" s="219"/>
      <c r="BT177" s="219" t="s">
        <v>254</v>
      </c>
      <c r="BU177" s="65"/>
      <c r="BV177" s="65"/>
      <c r="BW177" s="65"/>
      <c r="BX177" s="65"/>
      <c r="BY177" s="65"/>
      <c r="BZ177" s="65"/>
      <c r="CA177" s="65"/>
      <c r="CB177" s="232" t="e">
        <f t="shared" ref="CB177:CK177" si="370">IF(AND(CB172=1,CB173=0),CC113,"")</f>
        <v>#VALUE!</v>
      </c>
      <c r="CC177" s="232" t="e">
        <f t="shared" si="370"/>
        <v>#VALUE!</v>
      </c>
      <c r="CD177" s="232" t="e">
        <f t="shared" si="370"/>
        <v>#VALUE!</v>
      </c>
      <c r="CE177" s="232" t="e">
        <f t="shared" si="370"/>
        <v>#VALUE!</v>
      </c>
      <c r="CF177" s="232" t="e">
        <f t="shared" si="370"/>
        <v>#VALUE!</v>
      </c>
      <c r="CG177" s="232" t="e">
        <f t="shared" si="370"/>
        <v>#VALUE!</v>
      </c>
      <c r="CH177" s="232" t="e">
        <f t="shared" si="370"/>
        <v>#VALUE!</v>
      </c>
      <c r="CI177" s="232" t="e">
        <f t="shared" si="370"/>
        <v>#VALUE!</v>
      </c>
      <c r="CJ177" s="232" t="e">
        <f t="shared" si="370"/>
        <v>#VALUE!</v>
      </c>
      <c r="CK177" s="232" t="e">
        <f t="shared" si="370"/>
        <v>#VALUE!</v>
      </c>
      <c r="CL177" s="219"/>
      <c r="CM177" s="219" t="s">
        <v>254</v>
      </c>
      <c r="CN177" s="65"/>
      <c r="CO177" s="65"/>
      <c r="CP177" s="65"/>
      <c r="CQ177" s="65"/>
      <c r="CR177" s="65"/>
      <c r="CS177" s="65"/>
      <c r="CT177" s="65"/>
      <c r="CU177" s="232" t="e">
        <f t="shared" ref="CU177:DD177" si="371">IF(AND(CU172=1,CU173=0),CV113,"")</f>
        <v>#VALUE!</v>
      </c>
      <c r="CV177" s="232" t="e">
        <f t="shared" si="371"/>
        <v>#VALUE!</v>
      </c>
      <c r="CW177" s="232" t="e">
        <f t="shared" si="371"/>
        <v>#VALUE!</v>
      </c>
      <c r="CX177" s="232" t="e">
        <f t="shared" si="371"/>
        <v>#VALUE!</v>
      </c>
      <c r="CY177" s="232" t="e">
        <f t="shared" si="371"/>
        <v>#VALUE!</v>
      </c>
      <c r="CZ177" s="232" t="e">
        <f t="shared" si="371"/>
        <v>#VALUE!</v>
      </c>
      <c r="DA177" s="232" t="e">
        <f t="shared" si="371"/>
        <v>#VALUE!</v>
      </c>
      <c r="DB177" s="232" t="e">
        <f t="shared" si="371"/>
        <v>#VALUE!</v>
      </c>
      <c r="DC177" s="232" t="e">
        <f t="shared" si="371"/>
        <v>#VALUE!</v>
      </c>
      <c r="DD177" s="232" t="e">
        <f t="shared" si="371"/>
        <v>#VALUE!</v>
      </c>
      <c r="DE177" s="219"/>
      <c r="DF177" s="219" t="s">
        <v>254</v>
      </c>
      <c r="DG177" s="65"/>
      <c r="DH177" s="65"/>
      <c r="DI177" s="65"/>
      <c r="DJ177" s="65"/>
      <c r="DK177" s="65"/>
      <c r="DL177" s="65"/>
      <c r="DM177" s="65"/>
      <c r="DN177" s="65"/>
      <c r="DO177" s="65"/>
      <c r="DP177" s="65"/>
      <c r="DQ177" s="65"/>
      <c r="DR177" s="65"/>
      <c r="DS177" s="65"/>
      <c r="DT177" s="65"/>
      <c r="DU177" s="65"/>
      <c r="DV177" s="65"/>
    </row>
    <row r="178" spans="1:126" hidden="1">
      <c r="A178" s="65"/>
      <c r="B178" s="65"/>
      <c r="C178" s="65"/>
      <c r="D178" s="232" t="e">
        <f>D174+(30-D175)*(D176-D174)/(D177-D175)</f>
        <v>#VALUE!</v>
      </c>
      <c r="E178" s="232" t="e">
        <f t="shared" ref="E178:M178" si="372">E174+(30-E175)*(E176-E174)/(E177-E175)</f>
        <v>#VALUE!</v>
      </c>
      <c r="F178" s="232" t="e">
        <f t="shared" si="372"/>
        <v>#VALUE!</v>
      </c>
      <c r="G178" s="232" t="e">
        <f t="shared" si="372"/>
        <v>#VALUE!</v>
      </c>
      <c r="H178" s="232" t="e">
        <f t="shared" si="372"/>
        <v>#VALUE!</v>
      </c>
      <c r="I178" s="232" t="e">
        <f t="shared" si="372"/>
        <v>#VALUE!</v>
      </c>
      <c r="J178" s="232" t="e">
        <f t="shared" si="372"/>
        <v>#VALUE!</v>
      </c>
      <c r="K178" s="232" t="e">
        <f t="shared" si="372"/>
        <v>#VALUE!</v>
      </c>
      <c r="L178" s="232" t="e">
        <f t="shared" si="372"/>
        <v>#VALUE!</v>
      </c>
      <c r="M178" s="232" t="e">
        <f t="shared" si="372"/>
        <v>#VALUE!</v>
      </c>
      <c r="N178" s="219"/>
      <c r="O178" s="219" t="s">
        <v>110</v>
      </c>
      <c r="P178" s="65"/>
      <c r="Q178" s="65"/>
      <c r="R178" s="65"/>
      <c r="S178" s="65"/>
      <c r="T178" s="65"/>
      <c r="U178" s="65"/>
      <c r="V178" s="65"/>
      <c r="W178" s="232" t="e">
        <f>W174+(30-W175)*(W176-W174)/(W177-W175)</f>
        <v>#VALUE!</v>
      </c>
      <c r="X178" s="232" t="e">
        <f t="shared" ref="X178:AF178" si="373">X174+(30-X175)*(X176-X174)/(X177-X175)</f>
        <v>#VALUE!</v>
      </c>
      <c r="Y178" s="232" t="e">
        <f t="shared" si="373"/>
        <v>#VALUE!</v>
      </c>
      <c r="Z178" s="232" t="e">
        <f t="shared" si="373"/>
        <v>#VALUE!</v>
      </c>
      <c r="AA178" s="232" t="e">
        <f t="shared" si="373"/>
        <v>#VALUE!</v>
      </c>
      <c r="AB178" s="232" t="e">
        <f t="shared" si="373"/>
        <v>#VALUE!</v>
      </c>
      <c r="AC178" s="232" t="e">
        <f t="shared" si="373"/>
        <v>#VALUE!</v>
      </c>
      <c r="AD178" s="232" t="e">
        <f t="shared" si="373"/>
        <v>#VALUE!</v>
      </c>
      <c r="AE178" s="232" t="e">
        <f t="shared" si="373"/>
        <v>#VALUE!</v>
      </c>
      <c r="AF178" s="232" t="e">
        <f t="shared" si="373"/>
        <v>#VALUE!</v>
      </c>
      <c r="AG178" s="219"/>
      <c r="AH178" s="219" t="s">
        <v>110</v>
      </c>
      <c r="AI178" s="65"/>
      <c r="AJ178" s="65"/>
      <c r="AK178" s="65"/>
      <c r="AL178" s="65"/>
      <c r="AM178" s="65"/>
      <c r="AN178" s="65"/>
      <c r="AO178" s="65"/>
      <c r="AP178" s="232" t="e">
        <f>AP174+(30-AP175)*(AP176-AP174)/(AP177-AP175)</f>
        <v>#VALUE!</v>
      </c>
      <c r="AQ178" s="232" t="e">
        <f t="shared" ref="AQ178:AY178" si="374">AQ174+(30-AQ175)*(AQ176-AQ174)/(AQ177-AQ175)</f>
        <v>#VALUE!</v>
      </c>
      <c r="AR178" s="232" t="e">
        <f t="shared" si="374"/>
        <v>#VALUE!</v>
      </c>
      <c r="AS178" s="232" t="e">
        <f t="shared" si="374"/>
        <v>#VALUE!</v>
      </c>
      <c r="AT178" s="232" t="e">
        <f t="shared" si="374"/>
        <v>#VALUE!</v>
      </c>
      <c r="AU178" s="232" t="e">
        <f t="shared" si="374"/>
        <v>#VALUE!</v>
      </c>
      <c r="AV178" s="232" t="e">
        <f t="shared" si="374"/>
        <v>#VALUE!</v>
      </c>
      <c r="AW178" s="232" t="e">
        <f t="shared" si="374"/>
        <v>#VALUE!</v>
      </c>
      <c r="AX178" s="232" t="e">
        <f t="shared" si="374"/>
        <v>#VALUE!</v>
      </c>
      <c r="AY178" s="232" t="e">
        <f t="shared" si="374"/>
        <v>#VALUE!</v>
      </c>
      <c r="AZ178" s="219"/>
      <c r="BA178" s="219" t="s">
        <v>110</v>
      </c>
      <c r="BB178" s="65"/>
      <c r="BC178" s="65"/>
      <c r="BD178" s="65"/>
      <c r="BE178" s="65"/>
      <c r="BF178" s="65"/>
      <c r="BG178" s="65"/>
      <c r="BH178" s="65"/>
      <c r="BI178" s="232" t="e">
        <f>BI174+(30-BI175)*(BI176-BI174)/(BI177-BI175)</f>
        <v>#VALUE!</v>
      </c>
      <c r="BJ178" s="232" t="e">
        <f t="shared" ref="BJ178:BR178" si="375">BJ174+(30-BJ175)*(BJ176-BJ174)/(BJ177-BJ175)</f>
        <v>#VALUE!</v>
      </c>
      <c r="BK178" s="232" t="e">
        <f t="shared" si="375"/>
        <v>#VALUE!</v>
      </c>
      <c r="BL178" s="232" t="e">
        <f t="shared" si="375"/>
        <v>#VALUE!</v>
      </c>
      <c r="BM178" s="232" t="e">
        <f t="shared" si="375"/>
        <v>#VALUE!</v>
      </c>
      <c r="BN178" s="232" t="e">
        <f t="shared" si="375"/>
        <v>#VALUE!</v>
      </c>
      <c r="BO178" s="232" t="e">
        <f t="shared" si="375"/>
        <v>#VALUE!</v>
      </c>
      <c r="BP178" s="232" t="e">
        <f t="shared" si="375"/>
        <v>#VALUE!</v>
      </c>
      <c r="BQ178" s="232" t="e">
        <f t="shared" si="375"/>
        <v>#VALUE!</v>
      </c>
      <c r="BR178" s="232" t="e">
        <f t="shared" si="375"/>
        <v>#VALUE!</v>
      </c>
      <c r="BS178" s="219"/>
      <c r="BT178" s="219" t="s">
        <v>110</v>
      </c>
      <c r="BU178" s="65"/>
      <c r="BV178" s="65"/>
      <c r="BW178" s="65"/>
      <c r="BX178" s="65"/>
      <c r="BY178" s="65"/>
      <c r="BZ178" s="65"/>
      <c r="CA178" s="65"/>
      <c r="CB178" s="232" t="e">
        <f>CB174+(30-CB175)*(CB176-CB174)/(CB177-CB175)</f>
        <v>#VALUE!</v>
      </c>
      <c r="CC178" s="232" t="e">
        <f t="shared" ref="CC178:CK178" si="376">CC174+(30-CC175)*(CC176-CC174)/(CC177-CC175)</f>
        <v>#VALUE!</v>
      </c>
      <c r="CD178" s="232" t="e">
        <f t="shared" si="376"/>
        <v>#VALUE!</v>
      </c>
      <c r="CE178" s="232" t="e">
        <f t="shared" si="376"/>
        <v>#VALUE!</v>
      </c>
      <c r="CF178" s="232" t="e">
        <f t="shared" si="376"/>
        <v>#VALUE!</v>
      </c>
      <c r="CG178" s="232" t="e">
        <f t="shared" si="376"/>
        <v>#VALUE!</v>
      </c>
      <c r="CH178" s="232" t="e">
        <f t="shared" si="376"/>
        <v>#VALUE!</v>
      </c>
      <c r="CI178" s="232" t="e">
        <f t="shared" si="376"/>
        <v>#VALUE!</v>
      </c>
      <c r="CJ178" s="232" t="e">
        <f t="shared" si="376"/>
        <v>#VALUE!</v>
      </c>
      <c r="CK178" s="232" t="e">
        <f t="shared" si="376"/>
        <v>#VALUE!</v>
      </c>
      <c r="CL178" s="219"/>
      <c r="CM178" s="219" t="s">
        <v>110</v>
      </c>
      <c r="CN178" s="65"/>
      <c r="CO178" s="65"/>
      <c r="CP178" s="65"/>
      <c r="CQ178" s="65"/>
      <c r="CR178" s="65"/>
      <c r="CS178" s="65"/>
      <c r="CT178" s="65"/>
      <c r="CU178" s="232" t="e">
        <f>CU174+(30-CU175)*(CU176-CU174)/(CU177-CU175)</f>
        <v>#VALUE!</v>
      </c>
      <c r="CV178" s="232" t="e">
        <f t="shared" ref="CV178:DD178" si="377">CV174+(30-CV175)*(CV176-CV174)/(CV177-CV175)</f>
        <v>#VALUE!</v>
      </c>
      <c r="CW178" s="232" t="e">
        <f t="shared" si="377"/>
        <v>#VALUE!</v>
      </c>
      <c r="CX178" s="232" t="e">
        <f t="shared" si="377"/>
        <v>#VALUE!</v>
      </c>
      <c r="CY178" s="232" t="e">
        <f t="shared" si="377"/>
        <v>#VALUE!</v>
      </c>
      <c r="CZ178" s="232" t="e">
        <f t="shared" si="377"/>
        <v>#VALUE!</v>
      </c>
      <c r="DA178" s="232" t="e">
        <f t="shared" si="377"/>
        <v>#VALUE!</v>
      </c>
      <c r="DB178" s="232" t="e">
        <f t="shared" si="377"/>
        <v>#VALUE!</v>
      </c>
      <c r="DC178" s="232" t="e">
        <f t="shared" si="377"/>
        <v>#VALUE!</v>
      </c>
      <c r="DD178" s="232" t="e">
        <f t="shared" si="377"/>
        <v>#VALUE!</v>
      </c>
      <c r="DE178" s="219"/>
      <c r="DF178" s="219" t="s">
        <v>110</v>
      </c>
      <c r="DG178" s="65"/>
      <c r="DH178" s="65"/>
      <c r="DI178" s="65"/>
      <c r="DJ178" s="65"/>
      <c r="DK178" s="65"/>
      <c r="DL178" s="65"/>
      <c r="DM178" s="65"/>
      <c r="DN178" s="65"/>
      <c r="DO178" s="65"/>
      <c r="DP178" s="65"/>
      <c r="DQ178" s="65"/>
      <c r="DR178" s="65"/>
      <c r="DS178" s="65"/>
      <c r="DT178" s="65"/>
      <c r="DU178" s="65"/>
      <c r="DV178" s="65"/>
    </row>
    <row r="179" spans="1:126" hidden="1">
      <c r="A179" s="65"/>
      <c r="B179" s="65"/>
      <c r="C179" s="65"/>
      <c r="D179" s="219" t="e">
        <f>D178/FaceSheet!$E$21</f>
        <v>#VALUE!</v>
      </c>
      <c r="E179" s="219" t="e">
        <f>E178/FaceSheet!$E$21</f>
        <v>#VALUE!</v>
      </c>
      <c r="F179" s="219" t="e">
        <f>F178/FaceSheet!$E$21</f>
        <v>#VALUE!</v>
      </c>
      <c r="G179" s="219" t="e">
        <f>G178/FaceSheet!$E$21</f>
        <v>#VALUE!</v>
      </c>
      <c r="H179" s="219" t="e">
        <f>H178/FaceSheet!$E$21</f>
        <v>#VALUE!</v>
      </c>
      <c r="I179" s="219" t="e">
        <f>I178/FaceSheet!$E$21</f>
        <v>#VALUE!</v>
      </c>
      <c r="J179" s="219" t="e">
        <f>J178/FaceSheet!$E$21</f>
        <v>#VALUE!</v>
      </c>
      <c r="K179" s="219" t="e">
        <f>K178/FaceSheet!$E$21</f>
        <v>#VALUE!</v>
      </c>
      <c r="L179" s="219" t="e">
        <f>L178/FaceSheet!$E$21</f>
        <v>#VALUE!</v>
      </c>
      <c r="M179" s="219" t="e">
        <f>M178/FaceSheet!$E$21</f>
        <v>#VALUE!</v>
      </c>
      <c r="N179" s="219"/>
      <c r="O179" s="219" t="s">
        <v>112</v>
      </c>
      <c r="P179" s="65"/>
      <c r="Q179" s="65"/>
      <c r="R179" s="65"/>
      <c r="S179" s="65"/>
      <c r="T179" s="65"/>
      <c r="U179" s="65"/>
      <c r="V179" s="65"/>
      <c r="W179" s="219" t="e">
        <f>W178/FaceSheet!$E$21</f>
        <v>#VALUE!</v>
      </c>
      <c r="X179" s="219" t="e">
        <f>X178/FaceSheet!$E$21</f>
        <v>#VALUE!</v>
      </c>
      <c r="Y179" s="219" t="e">
        <f>Y178/FaceSheet!$E$21</f>
        <v>#VALUE!</v>
      </c>
      <c r="Z179" s="219" t="e">
        <f>Z178/FaceSheet!$E$21</f>
        <v>#VALUE!</v>
      </c>
      <c r="AA179" s="219" t="e">
        <f>AA178/FaceSheet!$E$21</f>
        <v>#VALUE!</v>
      </c>
      <c r="AB179" s="219" t="e">
        <f>AB178/FaceSheet!$E$21</f>
        <v>#VALUE!</v>
      </c>
      <c r="AC179" s="219" t="e">
        <f>AC178/FaceSheet!$E$21</f>
        <v>#VALUE!</v>
      </c>
      <c r="AD179" s="219" t="e">
        <f>AD178/FaceSheet!$E$21</f>
        <v>#VALUE!</v>
      </c>
      <c r="AE179" s="219" t="e">
        <f>AE178/FaceSheet!$E$21</f>
        <v>#VALUE!</v>
      </c>
      <c r="AF179" s="219" t="e">
        <f>AF178/FaceSheet!$E$21</f>
        <v>#VALUE!</v>
      </c>
      <c r="AG179" s="219"/>
      <c r="AH179" s="219" t="s">
        <v>112</v>
      </c>
      <c r="AI179" s="65"/>
      <c r="AJ179" s="65"/>
      <c r="AK179" s="65"/>
      <c r="AL179" s="65"/>
      <c r="AM179" s="65"/>
      <c r="AN179" s="65"/>
      <c r="AO179" s="65"/>
      <c r="AP179" s="219" t="e">
        <f>AP178/FaceSheet!$E$21</f>
        <v>#VALUE!</v>
      </c>
      <c r="AQ179" s="219" t="e">
        <f>AQ178/FaceSheet!$E$21</f>
        <v>#VALUE!</v>
      </c>
      <c r="AR179" s="219" t="e">
        <f>AR178/FaceSheet!$E$21</f>
        <v>#VALUE!</v>
      </c>
      <c r="AS179" s="219" t="e">
        <f>AS178/FaceSheet!$E$21</f>
        <v>#VALUE!</v>
      </c>
      <c r="AT179" s="219" t="e">
        <f>AT178/FaceSheet!$E$21</f>
        <v>#VALUE!</v>
      </c>
      <c r="AU179" s="219" t="e">
        <f>AU178/FaceSheet!$E$21</f>
        <v>#VALUE!</v>
      </c>
      <c r="AV179" s="219" t="e">
        <f>AV178/FaceSheet!$E$21</f>
        <v>#VALUE!</v>
      </c>
      <c r="AW179" s="219" t="e">
        <f>AW178/FaceSheet!$E$21</f>
        <v>#VALUE!</v>
      </c>
      <c r="AX179" s="219" t="e">
        <f>AX178/FaceSheet!$E$21</f>
        <v>#VALUE!</v>
      </c>
      <c r="AY179" s="219" t="e">
        <f>AY178/FaceSheet!$E$21</f>
        <v>#VALUE!</v>
      </c>
      <c r="AZ179" s="219"/>
      <c r="BA179" s="219" t="s">
        <v>112</v>
      </c>
      <c r="BB179" s="65"/>
      <c r="BC179" s="65"/>
      <c r="BD179" s="65"/>
      <c r="BE179" s="65"/>
      <c r="BF179" s="65"/>
      <c r="BG179" s="65"/>
      <c r="BH179" s="65"/>
      <c r="BI179" s="219" t="e">
        <f>BI178/FaceSheet!$E$21</f>
        <v>#VALUE!</v>
      </c>
      <c r="BJ179" s="219" t="e">
        <f>BJ178/FaceSheet!$E$21</f>
        <v>#VALUE!</v>
      </c>
      <c r="BK179" s="219" t="e">
        <f>BK178/FaceSheet!$E$21</f>
        <v>#VALUE!</v>
      </c>
      <c r="BL179" s="219" t="e">
        <f>BL178/FaceSheet!$E$21</f>
        <v>#VALUE!</v>
      </c>
      <c r="BM179" s="219" t="e">
        <f>BM178/FaceSheet!$E$21</f>
        <v>#VALUE!</v>
      </c>
      <c r="BN179" s="219" t="e">
        <f>BN178/FaceSheet!$E$21</f>
        <v>#VALUE!</v>
      </c>
      <c r="BO179" s="219" t="e">
        <f>BO178/FaceSheet!$E$21</f>
        <v>#VALUE!</v>
      </c>
      <c r="BP179" s="219" t="e">
        <f>BP178/FaceSheet!$E$21</f>
        <v>#VALUE!</v>
      </c>
      <c r="BQ179" s="219" t="e">
        <f>BQ178/FaceSheet!$E$21</f>
        <v>#VALUE!</v>
      </c>
      <c r="BR179" s="219" t="e">
        <f>BR178/FaceSheet!$E$21</f>
        <v>#VALUE!</v>
      </c>
      <c r="BS179" s="219"/>
      <c r="BT179" s="219" t="s">
        <v>112</v>
      </c>
      <c r="BU179" s="65"/>
      <c r="BV179" s="65"/>
      <c r="BW179" s="65"/>
      <c r="BX179" s="65"/>
      <c r="BY179" s="65"/>
      <c r="BZ179" s="65"/>
      <c r="CA179" s="65"/>
      <c r="CB179" s="219" t="e">
        <f>CB178/FaceSheet!$E$21</f>
        <v>#VALUE!</v>
      </c>
      <c r="CC179" s="219" t="e">
        <f>CC178/FaceSheet!$E$21</f>
        <v>#VALUE!</v>
      </c>
      <c r="CD179" s="219" t="e">
        <f>CD178/FaceSheet!$E$21</f>
        <v>#VALUE!</v>
      </c>
      <c r="CE179" s="219" t="e">
        <f>CE178/FaceSheet!$E$21</f>
        <v>#VALUE!</v>
      </c>
      <c r="CF179" s="219" t="e">
        <f>CF178/FaceSheet!$E$21</f>
        <v>#VALUE!</v>
      </c>
      <c r="CG179" s="219" t="e">
        <f>CG178/FaceSheet!$E$21</f>
        <v>#VALUE!</v>
      </c>
      <c r="CH179" s="219" t="e">
        <f>CH178/FaceSheet!$E$21</f>
        <v>#VALUE!</v>
      </c>
      <c r="CI179" s="219" t="e">
        <f>CI178/FaceSheet!$E$21</f>
        <v>#VALUE!</v>
      </c>
      <c r="CJ179" s="219" t="e">
        <f>CJ178/FaceSheet!$E$21</f>
        <v>#VALUE!</v>
      </c>
      <c r="CK179" s="219" t="e">
        <f>CK178/FaceSheet!$E$21</f>
        <v>#VALUE!</v>
      </c>
      <c r="CL179" s="219"/>
      <c r="CM179" s="219" t="s">
        <v>112</v>
      </c>
      <c r="CN179" s="65"/>
      <c r="CO179" s="65"/>
      <c r="CP179" s="65"/>
      <c r="CQ179" s="65"/>
      <c r="CR179" s="65"/>
      <c r="CS179" s="65"/>
      <c r="CT179" s="65"/>
      <c r="CU179" s="219" t="e">
        <f>CU178/FaceSheet!$E$21</f>
        <v>#VALUE!</v>
      </c>
      <c r="CV179" s="219" t="e">
        <f>CV178/FaceSheet!$E$21</f>
        <v>#VALUE!</v>
      </c>
      <c r="CW179" s="219" t="e">
        <f>CW178/FaceSheet!$E$21</f>
        <v>#VALUE!</v>
      </c>
      <c r="CX179" s="219" t="e">
        <f>CX178/FaceSheet!$E$21</f>
        <v>#VALUE!</v>
      </c>
      <c r="CY179" s="219" t="e">
        <f>CY178/FaceSheet!$E$21</f>
        <v>#VALUE!</v>
      </c>
      <c r="CZ179" s="219" t="e">
        <f>CZ178/FaceSheet!$E$21</f>
        <v>#VALUE!</v>
      </c>
      <c r="DA179" s="219" t="e">
        <f>DA178/FaceSheet!$E$21</f>
        <v>#VALUE!</v>
      </c>
      <c r="DB179" s="219" t="e">
        <f>DB178/FaceSheet!$E$21</f>
        <v>#VALUE!</v>
      </c>
      <c r="DC179" s="219" t="e">
        <f>DC178/FaceSheet!$E$21</f>
        <v>#VALUE!</v>
      </c>
      <c r="DD179" s="219" t="e">
        <f>DD178/FaceSheet!$E$21</f>
        <v>#VALUE!</v>
      </c>
      <c r="DE179" s="219"/>
      <c r="DF179" s="219" t="s">
        <v>112</v>
      </c>
      <c r="DG179" s="65"/>
      <c r="DH179" s="65"/>
      <c r="DI179" s="65"/>
      <c r="DJ179" s="65"/>
      <c r="DK179" s="65"/>
      <c r="DL179" s="65"/>
      <c r="DM179" s="65"/>
      <c r="DN179" s="65"/>
      <c r="DO179" s="65"/>
      <c r="DP179" s="65"/>
      <c r="DQ179" s="65"/>
      <c r="DR179" s="65"/>
      <c r="DS179" s="65"/>
      <c r="DT179" s="65"/>
      <c r="DU179" s="65"/>
      <c r="DV179" s="65"/>
    </row>
    <row r="180" spans="1:126" hidden="1">
      <c r="A180" s="65"/>
      <c r="B180" s="65"/>
      <c r="C180" s="65"/>
      <c r="D180" s="226"/>
      <c r="E180" s="226"/>
      <c r="F180" s="226"/>
      <c r="G180" s="226"/>
      <c r="H180" s="226"/>
      <c r="I180" s="226"/>
      <c r="J180" s="226"/>
      <c r="K180" s="226"/>
      <c r="L180" s="226"/>
      <c r="M180" s="226"/>
      <c r="N180" s="226"/>
      <c r="O180" s="226" t="s">
        <v>86</v>
      </c>
      <c r="P180" s="65"/>
      <c r="Q180" s="65"/>
      <c r="R180" s="65"/>
      <c r="S180" s="65"/>
      <c r="T180" s="65"/>
      <c r="U180" s="65"/>
      <c r="V180" s="65"/>
      <c r="W180" s="226"/>
      <c r="X180" s="226"/>
      <c r="Y180" s="226"/>
      <c r="Z180" s="226"/>
      <c r="AA180" s="226"/>
      <c r="AB180" s="226"/>
      <c r="AC180" s="226"/>
      <c r="AD180" s="226"/>
      <c r="AE180" s="226"/>
      <c r="AF180" s="226"/>
      <c r="AG180" s="226"/>
      <c r="AH180" s="226" t="s">
        <v>86</v>
      </c>
      <c r="AI180" s="65"/>
      <c r="AJ180" s="65"/>
      <c r="AK180" s="65"/>
      <c r="AL180" s="65"/>
      <c r="AM180" s="65"/>
      <c r="AN180" s="65"/>
      <c r="AO180" s="65"/>
      <c r="AP180" s="226"/>
      <c r="AQ180" s="226"/>
      <c r="AR180" s="226"/>
      <c r="AS180" s="226"/>
      <c r="AT180" s="226"/>
      <c r="AU180" s="226"/>
      <c r="AV180" s="226"/>
      <c r="AW180" s="226"/>
      <c r="AX180" s="226"/>
      <c r="AY180" s="226"/>
      <c r="AZ180" s="226"/>
      <c r="BA180" s="226" t="s">
        <v>86</v>
      </c>
      <c r="BB180" s="65"/>
      <c r="BC180" s="65"/>
      <c r="BD180" s="65"/>
      <c r="BE180" s="65"/>
      <c r="BF180" s="65"/>
      <c r="BG180" s="65"/>
      <c r="BH180" s="65"/>
      <c r="BI180" s="226"/>
      <c r="BJ180" s="226"/>
      <c r="BK180" s="226"/>
      <c r="BL180" s="226"/>
      <c r="BM180" s="226"/>
      <c r="BN180" s="226"/>
      <c r="BO180" s="226"/>
      <c r="BP180" s="226"/>
      <c r="BQ180" s="226"/>
      <c r="BR180" s="226"/>
      <c r="BS180" s="226"/>
      <c r="BT180" s="226" t="s">
        <v>86</v>
      </c>
      <c r="BU180" s="65"/>
      <c r="BV180" s="65"/>
      <c r="BW180" s="65"/>
      <c r="BX180" s="65"/>
      <c r="BY180" s="65"/>
      <c r="BZ180" s="65"/>
      <c r="CA180" s="65"/>
      <c r="CB180" s="226"/>
      <c r="CC180" s="226"/>
      <c r="CD180" s="226"/>
      <c r="CE180" s="226"/>
      <c r="CF180" s="226"/>
      <c r="CG180" s="226"/>
      <c r="CH180" s="226"/>
      <c r="CI180" s="226"/>
      <c r="CJ180" s="226"/>
      <c r="CK180" s="226"/>
      <c r="CL180" s="226"/>
      <c r="CM180" s="226" t="s">
        <v>86</v>
      </c>
      <c r="CN180" s="65"/>
      <c r="CO180" s="65"/>
      <c r="CP180" s="65"/>
      <c r="CQ180" s="65"/>
      <c r="CR180" s="65"/>
      <c r="CS180" s="65"/>
      <c r="CT180" s="65"/>
      <c r="CU180" s="226"/>
      <c r="CV180" s="226"/>
      <c r="CW180" s="226"/>
      <c r="CX180" s="226"/>
      <c r="CY180" s="226"/>
      <c r="CZ180" s="226"/>
      <c r="DA180" s="226"/>
      <c r="DB180" s="226"/>
      <c r="DC180" s="226"/>
      <c r="DD180" s="226"/>
      <c r="DE180" s="226"/>
      <c r="DF180" s="226" t="s">
        <v>86</v>
      </c>
      <c r="DG180" s="65"/>
      <c r="DH180" s="65"/>
      <c r="DI180" s="65"/>
      <c r="DJ180" s="65"/>
      <c r="DK180" s="65"/>
      <c r="DL180" s="65"/>
      <c r="DM180" s="65"/>
      <c r="DN180" s="65"/>
      <c r="DO180" s="65"/>
      <c r="DP180" s="65"/>
      <c r="DQ180" s="65"/>
      <c r="DR180" s="65"/>
      <c r="DS180" s="65"/>
      <c r="DT180" s="65"/>
      <c r="DU180" s="65"/>
      <c r="DV180" s="65"/>
    </row>
    <row r="181" spans="1:126" hidden="1">
      <c r="A181" s="65"/>
      <c r="B181" s="65"/>
      <c r="C181" s="65"/>
      <c r="D181" s="226" t="e">
        <f>IF(D74&lt;0.05,"",IF(D118&lt;=30,1,-1))</f>
        <v>#VALUE!</v>
      </c>
      <c r="E181" s="226" t="e">
        <f t="shared" ref="E181:M181" si="378">IF(E74&lt;0.05,"",IF(E118&lt;=30,1,-1))</f>
        <v>#VALUE!</v>
      </c>
      <c r="F181" s="226" t="e">
        <f t="shared" si="378"/>
        <v>#VALUE!</v>
      </c>
      <c r="G181" s="226" t="e">
        <f t="shared" si="378"/>
        <v>#VALUE!</v>
      </c>
      <c r="H181" s="226" t="e">
        <f t="shared" si="378"/>
        <v>#VALUE!</v>
      </c>
      <c r="I181" s="226" t="e">
        <f t="shared" si="378"/>
        <v>#VALUE!</v>
      </c>
      <c r="J181" s="226" t="e">
        <f t="shared" si="378"/>
        <v>#VALUE!</v>
      </c>
      <c r="K181" s="226" t="e">
        <f t="shared" si="378"/>
        <v>#VALUE!</v>
      </c>
      <c r="L181" s="226" t="e">
        <f t="shared" si="378"/>
        <v>#VALUE!</v>
      </c>
      <c r="M181" s="226" t="e">
        <f t="shared" si="378"/>
        <v>#VALUE!</v>
      </c>
      <c r="N181" s="226"/>
      <c r="O181" s="226" t="s">
        <v>249</v>
      </c>
      <c r="P181" s="65"/>
      <c r="Q181" s="65"/>
      <c r="R181" s="65"/>
      <c r="S181" s="65"/>
      <c r="T181" s="65"/>
      <c r="U181" s="65"/>
      <c r="V181" s="65"/>
      <c r="W181" s="226" t="e">
        <f>IF(W74&lt;0.05,"",IF(W118&lt;=30,1,-1))</f>
        <v>#VALUE!</v>
      </c>
      <c r="X181" s="226" t="e">
        <f t="shared" ref="X181:AF181" si="379">IF(X74&lt;0.05,"",IF(X118&lt;=30,1,-1))</f>
        <v>#VALUE!</v>
      </c>
      <c r="Y181" s="226" t="e">
        <f t="shared" si="379"/>
        <v>#VALUE!</v>
      </c>
      <c r="Z181" s="226" t="e">
        <f t="shared" si="379"/>
        <v>#VALUE!</v>
      </c>
      <c r="AA181" s="226" t="e">
        <f t="shared" si="379"/>
        <v>#VALUE!</v>
      </c>
      <c r="AB181" s="226" t="e">
        <f t="shared" si="379"/>
        <v>#VALUE!</v>
      </c>
      <c r="AC181" s="226" t="e">
        <f t="shared" si="379"/>
        <v>#VALUE!</v>
      </c>
      <c r="AD181" s="226" t="e">
        <f t="shared" si="379"/>
        <v>#VALUE!</v>
      </c>
      <c r="AE181" s="226" t="e">
        <f t="shared" si="379"/>
        <v>#VALUE!</v>
      </c>
      <c r="AF181" s="226" t="e">
        <f t="shared" si="379"/>
        <v>#VALUE!</v>
      </c>
      <c r="AG181" s="226"/>
      <c r="AH181" s="226" t="s">
        <v>249</v>
      </c>
      <c r="AI181" s="65"/>
      <c r="AJ181" s="65"/>
      <c r="AK181" s="65"/>
      <c r="AL181" s="65"/>
      <c r="AM181" s="65"/>
      <c r="AN181" s="65"/>
      <c r="AO181" s="65"/>
      <c r="AP181" s="226" t="e">
        <f>IF(AP74&lt;0.05,"",IF(AP118&lt;=30,1,-1))</f>
        <v>#VALUE!</v>
      </c>
      <c r="AQ181" s="226" t="e">
        <f t="shared" ref="AQ181:AY181" si="380">IF(AQ74&lt;0.05,"",IF(AQ118&lt;=30,1,-1))</f>
        <v>#VALUE!</v>
      </c>
      <c r="AR181" s="226" t="e">
        <f t="shared" si="380"/>
        <v>#VALUE!</v>
      </c>
      <c r="AS181" s="226" t="e">
        <f t="shared" si="380"/>
        <v>#VALUE!</v>
      </c>
      <c r="AT181" s="226" t="e">
        <f t="shared" si="380"/>
        <v>#VALUE!</v>
      </c>
      <c r="AU181" s="226" t="e">
        <f t="shared" si="380"/>
        <v>#VALUE!</v>
      </c>
      <c r="AV181" s="226" t="e">
        <f t="shared" si="380"/>
        <v>#VALUE!</v>
      </c>
      <c r="AW181" s="226" t="e">
        <f t="shared" si="380"/>
        <v>#VALUE!</v>
      </c>
      <c r="AX181" s="226" t="e">
        <f t="shared" si="380"/>
        <v>#VALUE!</v>
      </c>
      <c r="AY181" s="226" t="e">
        <f t="shared" si="380"/>
        <v>#VALUE!</v>
      </c>
      <c r="AZ181" s="226"/>
      <c r="BA181" s="226" t="s">
        <v>249</v>
      </c>
      <c r="BB181" s="65"/>
      <c r="BC181" s="65"/>
      <c r="BD181" s="65"/>
      <c r="BE181" s="65"/>
      <c r="BF181" s="65"/>
      <c r="BG181" s="65"/>
      <c r="BH181" s="65"/>
      <c r="BI181" s="226" t="e">
        <f>IF(BI74&lt;0.05,"",IF(BI118&lt;=30,1,-1))</f>
        <v>#VALUE!</v>
      </c>
      <c r="BJ181" s="226" t="e">
        <f t="shared" ref="BJ181:BR181" si="381">IF(BJ74&lt;0.05,"",IF(BJ118&lt;=30,1,-1))</f>
        <v>#VALUE!</v>
      </c>
      <c r="BK181" s="226" t="e">
        <f t="shared" si="381"/>
        <v>#VALUE!</v>
      </c>
      <c r="BL181" s="226" t="e">
        <f t="shared" si="381"/>
        <v>#VALUE!</v>
      </c>
      <c r="BM181" s="226" t="e">
        <f t="shared" si="381"/>
        <v>#VALUE!</v>
      </c>
      <c r="BN181" s="226" t="e">
        <f t="shared" si="381"/>
        <v>#VALUE!</v>
      </c>
      <c r="BO181" s="226" t="e">
        <f t="shared" si="381"/>
        <v>#VALUE!</v>
      </c>
      <c r="BP181" s="226" t="e">
        <f t="shared" si="381"/>
        <v>#VALUE!</v>
      </c>
      <c r="BQ181" s="226" t="e">
        <f t="shared" si="381"/>
        <v>#VALUE!</v>
      </c>
      <c r="BR181" s="226" t="e">
        <f t="shared" si="381"/>
        <v>#VALUE!</v>
      </c>
      <c r="BS181" s="226"/>
      <c r="BT181" s="226" t="s">
        <v>249</v>
      </c>
      <c r="BU181" s="65"/>
      <c r="BV181" s="65"/>
      <c r="BW181" s="65"/>
      <c r="BX181" s="65"/>
      <c r="BY181" s="65"/>
      <c r="BZ181" s="65"/>
      <c r="CA181" s="65"/>
      <c r="CB181" s="226" t="e">
        <f>IF(CB74&lt;0.05,"",IF(CB118&lt;=30,1,-1))</f>
        <v>#VALUE!</v>
      </c>
      <c r="CC181" s="226" t="e">
        <f t="shared" ref="CC181:CK181" si="382">IF(CC74&lt;0.05,"",IF(CC118&lt;=30,1,-1))</f>
        <v>#VALUE!</v>
      </c>
      <c r="CD181" s="226" t="e">
        <f t="shared" si="382"/>
        <v>#VALUE!</v>
      </c>
      <c r="CE181" s="226" t="e">
        <f t="shared" si="382"/>
        <v>#VALUE!</v>
      </c>
      <c r="CF181" s="226" t="e">
        <f t="shared" si="382"/>
        <v>#VALUE!</v>
      </c>
      <c r="CG181" s="226" t="e">
        <f t="shared" si="382"/>
        <v>#VALUE!</v>
      </c>
      <c r="CH181" s="226" t="e">
        <f t="shared" si="382"/>
        <v>#VALUE!</v>
      </c>
      <c r="CI181" s="226" t="e">
        <f t="shared" si="382"/>
        <v>#VALUE!</v>
      </c>
      <c r="CJ181" s="226" t="e">
        <f t="shared" si="382"/>
        <v>#VALUE!</v>
      </c>
      <c r="CK181" s="226" t="e">
        <f t="shared" si="382"/>
        <v>#VALUE!</v>
      </c>
      <c r="CL181" s="226"/>
      <c r="CM181" s="226" t="s">
        <v>249</v>
      </c>
      <c r="CN181" s="65"/>
      <c r="CO181" s="65"/>
      <c r="CP181" s="65"/>
      <c r="CQ181" s="65"/>
      <c r="CR181" s="65"/>
      <c r="CS181" s="65"/>
      <c r="CT181" s="65"/>
      <c r="CU181" s="226" t="e">
        <f>IF(CU74&lt;0.05,"",IF(CU118&lt;=30,1,-1))</f>
        <v>#VALUE!</v>
      </c>
      <c r="CV181" s="226" t="e">
        <f t="shared" ref="CV181:DD181" si="383">IF(CV74&lt;0.05,"",IF(CV118&lt;=30,1,-1))</f>
        <v>#VALUE!</v>
      </c>
      <c r="CW181" s="226" t="e">
        <f t="shared" si="383"/>
        <v>#VALUE!</v>
      </c>
      <c r="CX181" s="226" t="e">
        <f t="shared" si="383"/>
        <v>#VALUE!</v>
      </c>
      <c r="CY181" s="226" t="e">
        <f t="shared" si="383"/>
        <v>#VALUE!</v>
      </c>
      <c r="CZ181" s="226" t="e">
        <f t="shared" si="383"/>
        <v>#VALUE!</v>
      </c>
      <c r="DA181" s="226" t="e">
        <f t="shared" si="383"/>
        <v>#VALUE!</v>
      </c>
      <c r="DB181" s="226" t="e">
        <f t="shared" si="383"/>
        <v>#VALUE!</v>
      </c>
      <c r="DC181" s="226" t="e">
        <f t="shared" si="383"/>
        <v>#VALUE!</v>
      </c>
      <c r="DD181" s="226" t="e">
        <f t="shared" si="383"/>
        <v>#VALUE!</v>
      </c>
      <c r="DE181" s="226"/>
      <c r="DF181" s="226" t="s">
        <v>249</v>
      </c>
      <c r="DG181" s="65"/>
      <c r="DH181" s="65"/>
      <c r="DI181" s="65"/>
      <c r="DJ181" s="65"/>
      <c r="DK181" s="65"/>
      <c r="DL181" s="65"/>
      <c r="DM181" s="65"/>
      <c r="DN181" s="65"/>
      <c r="DO181" s="65"/>
      <c r="DP181" s="65"/>
      <c r="DQ181" s="65"/>
      <c r="DR181" s="65"/>
      <c r="DS181" s="65"/>
      <c r="DT181" s="65"/>
      <c r="DU181" s="65"/>
      <c r="DV181" s="65"/>
    </row>
    <row r="182" spans="1:126" hidden="1">
      <c r="A182" s="65"/>
      <c r="B182" s="65"/>
      <c r="C182" s="65"/>
      <c r="D182" s="226" t="e">
        <f>IF(D181="","",D181+E181)</f>
        <v>#VALUE!</v>
      </c>
      <c r="E182" s="226" t="e">
        <f t="shared" ref="E182:M182" si="384">E181+F181</f>
        <v>#VALUE!</v>
      </c>
      <c r="F182" s="226" t="e">
        <f t="shared" si="384"/>
        <v>#VALUE!</v>
      </c>
      <c r="G182" s="226" t="e">
        <f t="shared" si="384"/>
        <v>#VALUE!</v>
      </c>
      <c r="H182" s="226" t="e">
        <f t="shared" si="384"/>
        <v>#VALUE!</v>
      </c>
      <c r="I182" s="226" t="e">
        <f t="shared" si="384"/>
        <v>#VALUE!</v>
      </c>
      <c r="J182" s="226" t="e">
        <f t="shared" si="384"/>
        <v>#VALUE!</v>
      </c>
      <c r="K182" s="226" t="e">
        <f t="shared" si="384"/>
        <v>#VALUE!</v>
      </c>
      <c r="L182" s="226" t="e">
        <f t="shared" si="384"/>
        <v>#VALUE!</v>
      </c>
      <c r="M182" s="226" t="e">
        <f t="shared" si="384"/>
        <v>#VALUE!</v>
      </c>
      <c r="N182" s="226"/>
      <c r="O182" s="226" t="s">
        <v>250</v>
      </c>
      <c r="P182" s="65"/>
      <c r="Q182" s="65"/>
      <c r="R182" s="65"/>
      <c r="S182" s="65"/>
      <c r="T182" s="65"/>
      <c r="U182" s="65"/>
      <c r="V182" s="65"/>
      <c r="W182" s="226" t="e">
        <f>IF(W181="","",W181+X181)</f>
        <v>#VALUE!</v>
      </c>
      <c r="X182" s="226" t="e">
        <f t="shared" ref="X182:AF182" si="385">X181+Y181</f>
        <v>#VALUE!</v>
      </c>
      <c r="Y182" s="226" t="e">
        <f t="shared" si="385"/>
        <v>#VALUE!</v>
      </c>
      <c r="Z182" s="226" t="e">
        <f t="shared" si="385"/>
        <v>#VALUE!</v>
      </c>
      <c r="AA182" s="226" t="e">
        <f t="shared" si="385"/>
        <v>#VALUE!</v>
      </c>
      <c r="AB182" s="226" t="e">
        <f t="shared" si="385"/>
        <v>#VALUE!</v>
      </c>
      <c r="AC182" s="226" t="e">
        <f t="shared" si="385"/>
        <v>#VALUE!</v>
      </c>
      <c r="AD182" s="226" t="e">
        <f t="shared" si="385"/>
        <v>#VALUE!</v>
      </c>
      <c r="AE182" s="226" t="e">
        <f t="shared" si="385"/>
        <v>#VALUE!</v>
      </c>
      <c r="AF182" s="226" t="e">
        <f t="shared" si="385"/>
        <v>#VALUE!</v>
      </c>
      <c r="AG182" s="226"/>
      <c r="AH182" s="226" t="s">
        <v>250</v>
      </c>
      <c r="AI182" s="65"/>
      <c r="AJ182" s="65"/>
      <c r="AK182" s="65"/>
      <c r="AL182" s="65"/>
      <c r="AM182" s="65"/>
      <c r="AN182" s="65"/>
      <c r="AO182" s="65"/>
      <c r="AP182" s="226" t="e">
        <f>IF(AP181="","",AP181+AQ181)</f>
        <v>#VALUE!</v>
      </c>
      <c r="AQ182" s="226" t="e">
        <f t="shared" ref="AQ182:AY182" si="386">AQ181+AR181</f>
        <v>#VALUE!</v>
      </c>
      <c r="AR182" s="226" t="e">
        <f t="shared" si="386"/>
        <v>#VALUE!</v>
      </c>
      <c r="AS182" s="226" t="e">
        <f t="shared" si="386"/>
        <v>#VALUE!</v>
      </c>
      <c r="AT182" s="226" t="e">
        <f t="shared" si="386"/>
        <v>#VALUE!</v>
      </c>
      <c r="AU182" s="226" t="e">
        <f t="shared" si="386"/>
        <v>#VALUE!</v>
      </c>
      <c r="AV182" s="226" t="e">
        <f t="shared" si="386"/>
        <v>#VALUE!</v>
      </c>
      <c r="AW182" s="226" t="e">
        <f t="shared" si="386"/>
        <v>#VALUE!</v>
      </c>
      <c r="AX182" s="226" t="e">
        <f t="shared" si="386"/>
        <v>#VALUE!</v>
      </c>
      <c r="AY182" s="226" t="e">
        <f t="shared" si="386"/>
        <v>#VALUE!</v>
      </c>
      <c r="AZ182" s="226"/>
      <c r="BA182" s="226" t="s">
        <v>250</v>
      </c>
      <c r="BB182" s="65"/>
      <c r="BC182" s="65"/>
      <c r="BD182" s="65"/>
      <c r="BE182" s="65"/>
      <c r="BF182" s="65"/>
      <c r="BG182" s="65"/>
      <c r="BH182" s="65"/>
      <c r="BI182" s="226" t="e">
        <f>IF(BI181="","",BI181+BJ181)</f>
        <v>#VALUE!</v>
      </c>
      <c r="BJ182" s="226" t="e">
        <f t="shared" ref="BJ182:BR182" si="387">BJ181+BK181</f>
        <v>#VALUE!</v>
      </c>
      <c r="BK182" s="226" t="e">
        <f t="shared" si="387"/>
        <v>#VALUE!</v>
      </c>
      <c r="BL182" s="226" t="e">
        <f t="shared" si="387"/>
        <v>#VALUE!</v>
      </c>
      <c r="BM182" s="226" t="e">
        <f t="shared" si="387"/>
        <v>#VALUE!</v>
      </c>
      <c r="BN182" s="226" t="e">
        <f t="shared" si="387"/>
        <v>#VALUE!</v>
      </c>
      <c r="BO182" s="226" t="e">
        <f t="shared" si="387"/>
        <v>#VALUE!</v>
      </c>
      <c r="BP182" s="226" t="e">
        <f t="shared" si="387"/>
        <v>#VALUE!</v>
      </c>
      <c r="BQ182" s="226" t="e">
        <f t="shared" si="387"/>
        <v>#VALUE!</v>
      </c>
      <c r="BR182" s="226" t="e">
        <f t="shared" si="387"/>
        <v>#VALUE!</v>
      </c>
      <c r="BS182" s="226"/>
      <c r="BT182" s="226" t="s">
        <v>250</v>
      </c>
      <c r="BU182" s="65"/>
      <c r="BV182" s="65"/>
      <c r="BW182" s="65"/>
      <c r="BX182" s="65"/>
      <c r="BY182" s="65"/>
      <c r="BZ182" s="65"/>
      <c r="CA182" s="65"/>
      <c r="CB182" s="226" t="e">
        <f>IF(CB181="","",CB181+CC181)</f>
        <v>#VALUE!</v>
      </c>
      <c r="CC182" s="226" t="e">
        <f t="shared" ref="CC182:CK182" si="388">CC181+CD181</f>
        <v>#VALUE!</v>
      </c>
      <c r="CD182" s="226" t="e">
        <f t="shared" si="388"/>
        <v>#VALUE!</v>
      </c>
      <c r="CE182" s="226" t="e">
        <f t="shared" si="388"/>
        <v>#VALUE!</v>
      </c>
      <c r="CF182" s="226" t="e">
        <f t="shared" si="388"/>
        <v>#VALUE!</v>
      </c>
      <c r="CG182" s="226" t="e">
        <f t="shared" si="388"/>
        <v>#VALUE!</v>
      </c>
      <c r="CH182" s="226" t="e">
        <f t="shared" si="388"/>
        <v>#VALUE!</v>
      </c>
      <c r="CI182" s="226" t="e">
        <f t="shared" si="388"/>
        <v>#VALUE!</v>
      </c>
      <c r="CJ182" s="226" t="e">
        <f t="shared" si="388"/>
        <v>#VALUE!</v>
      </c>
      <c r="CK182" s="226" t="e">
        <f t="shared" si="388"/>
        <v>#VALUE!</v>
      </c>
      <c r="CL182" s="226"/>
      <c r="CM182" s="226" t="s">
        <v>250</v>
      </c>
      <c r="CN182" s="65"/>
      <c r="CO182" s="65"/>
      <c r="CP182" s="65"/>
      <c r="CQ182" s="65"/>
      <c r="CR182" s="65"/>
      <c r="CS182" s="65"/>
      <c r="CT182" s="65"/>
      <c r="CU182" s="226" t="e">
        <f>IF(CU181="","",CU181+CV181)</f>
        <v>#VALUE!</v>
      </c>
      <c r="CV182" s="226" t="e">
        <f t="shared" ref="CV182:DD182" si="389">CV181+CW181</f>
        <v>#VALUE!</v>
      </c>
      <c r="CW182" s="226" t="e">
        <f t="shared" si="389"/>
        <v>#VALUE!</v>
      </c>
      <c r="CX182" s="226" t="e">
        <f t="shared" si="389"/>
        <v>#VALUE!</v>
      </c>
      <c r="CY182" s="226" t="e">
        <f t="shared" si="389"/>
        <v>#VALUE!</v>
      </c>
      <c r="CZ182" s="226" t="e">
        <f t="shared" si="389"/>
        <v>#VALUE!</v>
      </c>
      <c r="DA182" s="226" t="e">
        <f t="shared" si="389"/>
        <v>#VALUE!</v>
      </c>
      <c r="DB182" s="226" t="e">
        <f t="shared" si="389"/>
        <v>#VALUE!</v>
      </c>
      <c r="DC182" s="226" t="e">
        <f t="shared" si="389"/>
        <v>#VALUE!</v>
      </c>
      <c r="DD182" s="226" t="e">
        <f t="shared" si="389"/>
        <v>#VALUE!</v>
      </c>
      <c r="DE182" s="226"/>
      <c r="DF182" s="226" t="s">
        <v>250</v>
      </c>
      <c r="DG182" s="65"/>
      <c r="DH182" s="65"/>
      <c r="DI182" s="65"/>
      <c r="DJ182" s="65"/>
      <c r="DK182" s="65"/>
      <c r="DL182" s="65"/>
      <c r="DM182" s="65"/>
      <c r="DN182" s="65"/>
      <c r="DO182" s="65"/>
      <c r="DP182" s="65"/>
      <c r="DQ182" s="65"/>
      <c r="DR182" s="65"/>
      <c r="DS182" s="65"/>
      <c r="DT182" s="65"/>
      <c r="DU182" s="65"/>
      <c r="DV182" s="65"/>
    </row>
    <row r="183" spans="1:126" hidden="1">
      <c r="A183" s="65"/>
      <c r="B183" s="65"/>
      <c r="C183" s="65"/>
      <c r="D183" s="233" t="e">
        <f>IF(AND(D181=1,D182=0),D101,"")</f>
        <v>#VALUE!</v>
      </c>
      <c r="E183" s="233" t="e">
        <f t="shared" ref="E183:M183" si="390">IF(AND(E181=1,E182=0),E1+E101,"")</f>
        <v>#VALUE!</v>
      </c>
      <c r="F183" s="233" t="e">
        <f t="shared" si="390"/>
        <v>#VALUE!</v>
      </c>
      <c r="G183" s="233" t="e">
        <f t="shared" si="390"/>
        <v>#VALUE!</v>
      </c>
      <c r="H183" s="233" t="e">
        <f t="shared" si="390"/>
        <v>#VALUE!</v>
      </c>
      <c r="I183" s="233" t="e">
        <f t="shared" si="390"/>
        <v>#VALUE!</v>
      </c>
      <c r="J183" s="233" t="e">
        <f t="shared" si="390"/>
        <v>#VALUE!</v>
      </c>
      <c r="K183" s="233" t="e">
        <f t="shared" si="390"/>
        <v>#VALUE!</v>
      </c>
      <c r="L183" s="233" t="e">
        <f t="shared" si="390"/>
        <v>#VALUE!</v>
      </c>
      <c r="M183" s="233" t="e">
        <f t="shared" si="390"/>
        <v>#VALUE!</v>
      </c>
      <c r="N183" s="226"/>
      <c r="O183" s="226" t="s">
        <v>251</v>
      </c>
      <c r="P183" s="65"/>
      <c r="Q183" s="65"/>
      <c r="R183" s="65"/>
      <c r="S183" s="65"/>
      <c r="T183" s="65"/>
      <c r="U183" s="65"/>
      <c r="V183" s="65"/>
      <c r="W183" s="233" t="e">
        <f>IF(AND(W181=1,W182=0),W101,"")</f>
        <v>#VALUE!</v>
      </c>
      <c r="X183" s="233" t="e">
        <f t="shared" ref="X183:AF183" si="391">IF(AND(X181=1,X182=0),X1+X101,"")</f>
        <v>#VALUE!</v>
      </c>
      <c r="Y183" s="233" t="e">
        <f t="shared" si="391"/>
        <v>#VALUE!</v>
      </c>
      <c r="Z183" s="233" t="e">
        <f t="shared" si="391"/>
        <v>#VALUE!</v>
      </c>
      <c r="AA183" s="233" t="e">
        <f t="shared" si="391"/>
        <v>#VALUE!</v>
      </c>
      <c r="AB183" s="233" t="e">
        <f t="shared" si="391"/>
        <v>#VALUE!</v>
      </c>
      <c r="AC183" s="233" t="e">
        <f t="shared" si="391"/>
        <v>#VALUE!</v>
      </c>
      <c r="AD183" s="233" t="e">
        <f t="shared" si="391"/>
        <v>#VALUE!</v>
      </c>
      <c r="AE183" s="233" t="e">
        <f t="shared" si="391"/>
        <v>#VALUE!</v>
      </c>
      <c r="AF183" s="233" t="e">
        <f t="shared" si="391"/>
        <v>#VALUE!</v>
      </c>
      <c r="AG183" s="226"/>
      <c r="AH183" s="226" t="s">
        <v>251</v>
      </c>
      <c r="AI183" s="65"/>
      <c r="AJ183" s="65"/>
      <c r="AK183" s="65"/>
      <c r="AL183" s="65"/>
      <c r="AM183" s="65"/>
      <c r="AN183" s="65"/>
      <c r="AO183" s="65"/>
      <c r="AP183" s="233" t="e">
        <f>IF(AND(AP181=1,AP182=0),AP101,"")</f>
        <v>#VALUE!</v>
      </c>
      <c r="AQ183" s="233" t="e">
        <f t="shared" ref="AQ183:AY183" si="392">IF(AND(AQ181=1,AQ182=0),AQ1+AQ101,"")</f>
        <v>#VALUE!</v>
      </c>
      <c r="AR183" s="233" t="e">
        <f t="shared" si="392"/>
        <v>#VALUE!</v>
      </c>
      <c r="AS183" s="233" t="e">
        <f t="shared" si="392"/>
        <v>#VALUE!</v>
      </c>
      <c r="AT183" s="233" t="e">
        <f t="shared" si="392"/>
        <v>#VALUE!</v>
      </c>
      <c r="AU183" s="233" t="e">
        <f t="shared" si="392"/>
        <v>#VALUE!</v>
      </c>
      <c r="AV183" s="233" t="e">
        <f t="shared" si="392"/>
        <v>#VALUE!</v>
      </c>
      <c r="AW183" s="233" t="e">
        <f t="shared" si="392"/>
        <v>#VALUE!</v>
      </c>
      <c r="AX183" s="233" t="e">
        <f t="shared" si="392"/>
        <v>#VALUE!</v>
      </c>
      <c r="AY183" s="233" t="e">
        <f t="shared" si="392"/>
        <v>#VALUE!</v>
      </c>
      <c r="AZ183" s="226"/>
      <c r="BA183" s="226" t="s">
        <v>251</v>
      </c>
      <c r="BB183" s="65"/>
      <c r="BC183" s="65"/>
      <c r="BD183" s="65"/>
      <c r="BE183" s="65"/>
      <c r="BF183" s="65"/>
      <c r="BG183" s="65"/>
      <c r="BH183" s="65"/>
      <c r="BI183" s="233" t="e">
        <f>IF(AND(BI181=1,BI182=0),BI101,"")</f>
        <v>#VALUE!</v>
      </c>
      <c r="BJ183" s="233" t="e">
        <f t="shared" ref="BJ183:BR183" si="393">IF(AND(BJ181=1,BJ182=0),BJ1+BJ101,"")</f>
        <v>#VALUE!</v>
      </c>
      <c r="BK183" s="233" t="e">
        <f t="shared" si="393"/>
        <v>#VALUE!</v>
      </c>
      <c r="BL183" s="233" t="e">
        <f t="shared" si="393"/>
        <v>#VALUE!</v>
      </c>
      <c r="BM183" s="233" t="e">
        <f t="shared" si="393"/>
        <v>#VALUE!</v>
      </c>
      <c r="BN183" s="233" t="e">
        <f t="shared" si="393"/>
        <v>#VALUE!</v>
      </c>
      <c r="BO183" s="233" t="e">
        <f t="shared" si="393"/>
        <v>#VALUE!</v>
      </c>
      <c r="BP183" s="233" t="e">
        <f t="shared" si="393"/>
        <v>#VALUE!</v>
      </c>
      <c r="BQ183" s="233" t="e">
        <f t="shared" si="393"/>
        <v>#VALUE!</v>
      </c>
      <c r="BR183" s="233" t="e">
        <f t="shared" si="393"/>
        <v>#VALUE!</v>
      </c>
      <c r="BS183" s="226"/>
      <c r="BT183" s="226" t="s">
        <v>251</v>
      </c>
      <c r="BU183" s="65"/>
      <c r="BV183" s="65"/>
      <c r="BW183" s="65"/>
      <c r="BX183" s="65"/>
      <c r="BY183" s="65"/>
      <c r="BZ183" s="65"/>
      <c r="CA183" s="65"/>
      <c r="CB183" s="233" t="e">
        <f>IF(AND(CB181=1,CB182=0),CB101,"")</f>
        <v>#VALUE!</v>
      </c>
      <c r="CC183" s="233" t="e">
        <f t="shared" ref="CC183:CK183" si="394">IF(AND(CC181=1,CC182=0),CC1+CC101,"")</f>
        <v>#VALUE!</v>
      </c>
      <c r="CD183" s="233" t="e">
        <f t="shared" si="394"/>
        <v>#VALUE!</v>
      </c>
      <c r="CE183" s="233" t="e">
        <f t="shared" si="394"/>
        <v>#VALUE!</v>
      </c>
      <c r="CF183" s="233" t="e">
        <f t="shared" si="394"/>
        <v>#VALUE!</v>
      </c>
      <c r="CG183" s="233" t="e">
        <f t="shared" si="394"/>
        <v>#VALUE!</v>
      </c>
      <c r="CH183" s="233" t="e">
        <f t="shared" si="394"/>
        <v>#VALUE!</v>
      </c>
      <c r="CI183" s="233" t="e">
        <f t="shared" si="394"/>
        <v>#VALUE!</v>
      </c>
      <c r="CJ183" s="233" t="e">
        <f t="shared" si="394"/>
        <v>#VALUE!</v>
      </c>
      <c r="CK183" s="233" t="e">
        <f t="shared" si="394"/>
        <v>#VALUE!</v>
      </c>
      <c r="CL183" s="226"/>
      <c r="CM183" s="226" t="s">
        <v>251</v>
      </c>
      <c r="CN183" s="65"/>
      <c r="CO183" s="65"/>
      <c r="CP183" s="65"/>
      <c r="CQ183" s="65"/>
      <c r="CR183" s="65"/>
      <c r="CS183" s="65"/>
      <c r="CT183" s="65"/>
      <c r="CU183" s="233" t="e">
        <f>IF(AND(CU181=1,CU182=0),CU101,"")</f>
        <v>#VALUE!</v>
      </c>
      <c r="CV183" s="233" t="e">
        <f t="shared" ref="CV183:DD183" si="395">IF(AND(CV181=1,CV182=0),CV1+CV101,"")</f>
        <v>#VALUE!</v>
      </c>
      <c r="CW183" s="233" t="e">
        <f t="shared" si="395"/>
        <v>#VALUE!</v>
      </c>
      <c r="CX183" s="233" t="e">
        <f t="shared" si="395"/>
        <v>#VALUE!</v>
      </c>
      <c r="CY183" s="233" t="e">
        <f t="shared" si="395"/>
        <v>#VALUE!</v>
      </c>
      <c r="CZ183" s="233" t="e">
        <f t="shared" si="395"/>
        <v>#VALUE!</v>
      </c>
      <c r="DA183" s="233" t="e">
        <f t="shared" si="395"/>
        <v>#VALUE!</v>
      </c>
      <c r="DB183" s="233" t="e">
        <f t="shared" si="395"/>
        <v>#VALUE!</v>
      </c>
      <c r="DC183" s="233" t="e">
        <f t="shared" si="395"/>
        <v>#VALUE!</v>
      </c>
      <c r="DD183" s="233" t="e">
        <f t="shared" si="395"/>
        <v>#VALUE!</v>
      </c>
      <c r="DE183" s="226"/>
      <c r="DF183" s="226" t="s">
        <v>251</v>
      </c>
      <c r="DG183" s="65"/>
      <c r="DH183" s="65"/>
      <c r="DI183" s="65"/>
      <c r="DJ183" s="65"/>
      <c r="DK183" s="65"/>
      <c r="DL183" s="65"/>
      <c r="DM183" s="65"/>
      <c r="DN183" s="65"/>
      <c r="DO183" s="65"/>
      <c r="DP183" s="65"/>
      <c r="DQ183" s="65"/>
      <c r="DR183" s="65"/>
      <c r="DS183" s="65"/>
      <c r="DT183" s="65"/>
      <c r="DU183" s="65"/>
      <c r="DV183" s="65"/>
    </row>
    <row r="184" spans="1:126" hidden="1">
      <c r="A184" s="65"/>
      <c r="B184" s="65"/>
      <c r="C184" s="65"/>
      <c r="D184" s="233" t="e">
        <f>IF(AND(D181=1,D182=0),D118,"")</f>
        <v>#VALUE!</v>
      </c>
      <c r="E184" s="233" t="e">
        <f t="shared" ref="E184:M184" si="396">IF(AND(E181=1,E182=0),E118,"")</f>
        <v>#VALUE!</v>
      </c>
      <c r="F184" s="233" t="e">
        <f t="shared" si="396"/>
        <v>#VALUE!</v>
      </c>
      <c r="G184" s="233" t="e">
        <f t="shared" si="396"/>
        <v>#VALUE!</v>
      </c>
      <c r="H184" s="233" t="e">
        <f t="shared" si="396"/>
        <v>#VALUE!</v>
      </c>
      <c r="I184" s="233" t="e">
        <f t="shared" si="396"/>
        <v>#VALUE!</v>
      </c>
      <c r="J184" s="233" t="e">
        <f t="shared" si="396"/>
        <v>#VALUE!</v>
      </c>
      <c r="K184" s="233" t="e">
        <f t="shared" si="396"/>
        <v>#VALUE!</v>
      </c>
      <c r="L184" s="233" t="e">
        <f t="shared" si="396"/>
        <v>#VALUE!</v>
      </c>
      <c r="M184" s="233" t="e">
        <f t="shared" si="396"/>
        <v>#VALUE!</v>
      </c>
      <c r="N184" s="226"/>
      <c r="O184" s="226" t="s">
        <v>252</v>
      </c>
      <c r="P184" s="65"/>
      <c r="Q184" s="65"/>
      <c r="R184" s="65"/>
      <c r="S184" s="65"/>
      <c r="T184" s="65"/>
      <c r="U184" s="65"/>
      <c r="V184" s="65"/>
      <c r="W184" s="233" t="e">
        <f>IF(AND(W181=1,W182=0),W118,"")</f>
        <v>#VALUE!</v>
      </c>
      <c r="X184" s="233" t="e">
        <f t="shared" ref="X184:AF184" si="397">IF(AND(X181=1,X182=0),X118,"")</f>
        <v>#VALUE!</v>
      </c>
      <c r="Y184" s="233" t="e">
        <f t="shared" si="397"/>
        <v>#VALUE!</v>
      </c>
      <c r="Z184" s="233" t="e">
        <f t="shared" si="397"/>
        <v>#VALUE!</v>
      </c>
      <c r="AA184" s="233" t="e">
        <f t="shared" si="397"/>
        <v>#VALUE!</v>
      </c>
      <c r="AB184" s="233" t="e">
        <f t="shared" si="397"/>
        <v>#VALUE!</v>
      </c>
      <c r="AC184" s="233" t="e">
        <f t="shared" si="397"/>
        <v>#VALUE!</v>
      </c>
      <c r="AD184" s="233" t="e">
        <f t="shared" si="397"/>
        <v>#VALUE!</v>
      </c>
      <c r="AE184" s="233" t="e">
        <f t="shared" si="397"/>
        <v>#VALUE!</v>
      </c>
      <c r="AF184" s="233" t="e">
        <f t="shared" si="397"/>
        <v>#VALUE!</v>
      </c>
      <c r="AG184" s="226"/>
      <c r="AH184" s="226" t="s">
        <v>252</v>
      </c>
      <c r="AI184" s="65"/>
      <c r="AJ184" s="65"/>
      <c r="AK184" s="65"/>
      <c r="AL184" s="65"/>
      <c r="AM184" s="65"/>
      <c r="AN184" s="65"/>
      <c r="AO184" s="65"/>
      <c r="AP184" s="233" t="e">
        <f>IF(AND(AP181=1,AP182=0),AP118,"")</f>
        <v>#VALUE!</v>
      </c>
      <c r="AQ184" s="233" t="e">
        <f t="shared" ref="AQ184:AY184" si="398">IF(AND(AQ181=1,AQ182=0),AQ118,"")</f>
        <v>#VALUE!</v>
      </c>
      <c r="AR184" s="233" t="e">
        <f t="shared" si="398"/>
        <v>#VALUE!</v>
      </c>
      <c r="AS184" s="233" t="e">
        <f t="shared" si="398"/>
        <v>#VALUE!</v>
      </c>
      <c r="AT184" s="233" t="e">
        <f t="shared" si="398"/>
        <v>#VALUE!</v>
      </c>
      <c r="AU184" s="233" t="e">
        <f t="shared" si="398"/>
        <v>#VALUE!</v>
      </c>
      <c r="AV184" s="233" t="e">
        <f t="shared" si="398"/>
        <v>#VALUE!</v>
      </c>
      <c r="AW184" s="233" t="e">
        <f t="shared" si="398"/>
        <v>#VALUE!</v>
      </c>
      <c r="AX184" s="233" t="e">
        <f t="shared" si="398"/>
        <v>#VALUE!</v>
      </c>
      <c r="AY184" s="233" t="e">
        <f t="shared" si="398"/>
        <v>#VALUE!</v>
      </c>
      <c r="AZ184" s="226"/>
      <c r="BA184" s="226" t="s">
        <v>252</v>
      </c>
      <c r="BB184" s="65"/>
      <c r="BC184" s="65"/>
      <c r="BD184" s="65"/>
      <c r="BE184" s="65"/>
      <c r="BF184" s="65"/>
      <c r="BG184" s="65"/>
      <c r="BH184" s="65"/>
      <c r="BI184" s="233" t="e">
        <f>IF(AND(BI181=1,BI182=0),BI118,"")</f>
        <v>#VALUE!</v>
      </c>
      <c r="BJ184" s="233" t="e">
        <f t="shared" ref="BJ184:BR184" si="399">IF(AND(BJ181=1,BJ182=0),BJ118,"")</f>
        <v>#VALUE!</v>
      </c>
      <c r="BK184" s="233" t="e">
        <f t="shared" si="399"/>
        <v>#VALUE!</v>
      </c>
      <c r="BL184" s="233" t="e">
        <f t="shared" si="399"/>
        <v>#VALUE!</v>
      </c>
      <c r="BM184" s="233" t="e">
        <f t="shared" si="399"/>
        <v>#VALUE!</v>
      </c>
      <c r="BN184" s="233" t="e">
        <f t="shared" si="399"/>
        <v>#VALUE!</v>
      </c>
      <c r="BO184" s="233" t="e">
        <f t="shared" si="399"/>
        <v>#VALUE!</v>
      </c>
      <c r="BP184" s="233" t="e">
        <f t="shared" si="399"/>
        <v>#VALUE!</v>
      </c>
      <c r="BQ184" s="233" t="e">
        <f t="shared" si="399"/>
        <v>#VALUE!</v>
      </c>
      <c r="BR184" s="233" t="e">
        <f t="shared" si="399"/>
        <v>#VALUE!</v>
      </c>
      <c r="BS184" s="226"/>
      <c r="BT184" s="226" t="s">
        <v>252</v>
      </c>
      <c r="BU184" s="65"/>
      <c r="BV184" s="65"/>
      <c r="BW184" s="65"/>
      <c r="BX184" s="65"/>
      <c r="BY184" s="65"/>
      <c r="BZ184" s="65"/>
      <c r="CA184" s="65"/>
      <c r="CB184" s="233" t="e">
        <f>IF(AND(CB181=1,CB182=0),CB118,"")</f>
        <v>#VALUE!</v>
      </c>
      <c r="CC184" s="233" t="e">
        <f t="shared" ref="CC184:CK184" si="400">IF(AND(CC181=1,CC182=0),CC118,"")</f>
        <v>#VALUE!</v>
      </c>
      <c r="CD184" s="233" t="e">
        <f t="shared" si="400"/>
        <v>#VALUE!</v>
      </c>
      <c r="CE184" s="233" t="e">
        <f t="shared" si="400"/>
        <v>#VALUE!</v>
      </c>
      <c r="CF184" s="233" t="e">
        <f t="shared" si="400"/>
        <v>#VALUE!</v>
      </c>
      <c r="CG184" s="233" t="e">
        <f t="shared" si="400"/>
        <v>#VALUE!</v>
      </c>
      <c r="CH184" s="233" t="e">
        <f t="shared" si="400"/>
        <v>#VALUE!</v>
      </c>
      <c r="CI184" s="233" t="e">
        <f t="shared" si="400"/>
        <v>#VALUE!</v>
      </c>
      <c r="CJ184" s="233" t="e">
        <f t="shared" si="400"/>
        <v>#VALUE!</v>
      </c>
      <c r="CK184" s="233" t="e">
        <f t="shared" si="400"/>
        <v>#VALUE!</v>
      </c>
      <c r="CL184" s="226"/>
      <c r="CM184" s="226" t="s">
        <v>252</v>
      </c>
      <c r="CN184" s="65"/>
      <c r="CO184" s="65"/>
      <c r="CP184" s="65"/>
      <c r="CQ184" s="65"/>
      <c r="CR184" s="65"/>
      <c r="CS184" s="65"/>
      <c r="CT184" s="65"/>
      <c r="CU184" s="233" t="e">
        <f>IF(AND(CU181=1,CU182=0),CU118,"")</f>
        <v>#VALUE!</v>
      </c>
      <c r="CV184" s="233" t="e">
        <f t="shared" ref="CV184:DD184" si="401">IF(AND(CV181=1,CV182=0),CV118,"")</f>
        <v>#VALUE!</v>
      </c>
      <c r="CW184" s="233" t="e">
        <f t="shared" si="401"/>
        <v>#VALUE!</v>
      </c>
      <c r="CX184" s="233" t="e">
        <f t="shared" si="401"/>
        <v>#VALUE!</v>
      </c>
      <c r="CY184" s="233" t="e">
        <f t="shared" si="401"/>
        <v>#VALUE!</v>
      </c>
      <c r="CZ184" s="233" t="e">
        <f t="shared" si="401"/>
        <v>#VALUE!</v>
      </c>
      <c r="DA184" s="233" t="e">
        <f t="shared" si="401"/>
        <v>#VALUE!</v>
      </c>
      <c r="DB184" s="233" t="e">
        <f t="shared" si="401"/>
        <v>#VALUE!</v>
      </c>
      <c r="DC184" s="233" t="e">
        <f t="shared" si="401"/>
        <v>#VALUE!</v>
      </c>
      <c r="DD184" s="233" t="e">
        <f t="shared" si="401"/>
        <v>#VALUE!</v>
      </c>
      <c r="DE184" s="226"/>
      <c r="DF184" s="226" t="s">
        <v>252</v>
      </c>
      <c r="DG184" s="65"/>
      <c r="DH184" s="65"/>
      <c r="DI184" s="65"/>
      <c r="DJ184" s="65"/>
      <c r="DK184" s="65"/>
      <c r="DL184" s="65"/>
      <c r="DM184" s="65"/>
      <c r="DN184" s="65"/>
      <c r="DO184" s="65"/>
      <c r="DP184" s="65"/>
      <c r="DQ184" s="65"/>
      <c r="DR184" s="65"/>
      <c r="DS184" s="65"/>
      <c r="DT184" s="65"/>
      <c r="DU184" s="65"/>
      <c r="DV184" s="65"/>
    </row>
    <row r="185" spans="1:126" hidden="1">
      <c r="A185" s="65"/>
      <c r="B185" s="65"/>
      <c r="C185" s="65"/>
      <c r="D185" s="233" t="e">
        <f>IF(AND(D181=1,D182=0),E101,"")</f>
        <v>#VALUE!</v>
      </c>
      <c r="E185" s="233" t="e">
        <f t="shared" ref="E185:M185" si="402">IF(AND(E181=1,E182=0),F101,"")</f>
        <v>#VALUE!</v>
      </c>
      <c r="F185" s="233" t="e">
        <f t="shared" si="402"/>
        <v>#VALUE!</v>
      </c>
      <c r="G185" s="233" t="e">
        <f t="shared" si="402"/>
        <v>#VALUE!</v>
      </c>
      <c r="H185" s="233" t="e">
        <f t="shared" si="402"/>
        <v>#VALUE!</v>
      </c>
      <c r="I185" s="233" t="e">
        <f t="shared" si="402"/>
        <v>#VALUE!</v>
      </c>
      <c r="J185" s="233" t="e">
        <f t="shared" si="402"/>
        <v>#VALUE!</v>
      </c>
      <c r="K185" s="233" t="e">
        <f t="shared" si="402"/>
        <v>#VALUE!</v>
      </c>
      <c r="L185" s="233" t="e">
        <f t="shared" si="402"/>
        <v>#VALUE!</v>
      </c>
      <c r="M185" s="233" t="e">
        <f t="shared" si="402"/>
        <v>#VALUE!</v>
      </c>
      <c r="N185" s="226"/>
      <c r="O185" s="226" t="s">
        <v>253</v>
      </c>
      <c r="P185" s="65"/>
      <c r="Q185" s="65"/>
      <c r="R185" s="65"/>
      <c r="S185" s="65"/>
      <c r="T185" s="65"/>
      <c r="U185" s="65"/>
      <c r="V185" s="65"/>
      <c r="W185" s="233" t="e">
        <f t="shared" ref="W185:AF185" si="403">IF(AND(W181=1,W182=0),X101,"")</f>
        <v>#VALUE!</v>
      </c>
      <c r="X185" s="233" t="e">
        <f t="shared" si="403"/>
        <v>#VALUE!</v>
      </c>
      <c r="Y185" s="233" t="e">
        <f t="shared" si="403"/>
        <v>#VALUE!</v>
      </c>
      <c r="Z185" s="233" t="e">
        <f t="shared" si="403"/>
        <v>#VALUE!</v>
      </c>
      <c r="AA185" s="233" t="e">
        <f t="shared" si="403"/>
        <v>#VALUE!</v>
      </c>
      <c r="AB185" s="233" t="e">
        <f t="shared" si="403"/>
        <v>#VALUE!</v>
      </c>
      <c r="AC185" s="233" t="e">
        <f t="shared" si="403"/>
        <v>#VALUE!</v>
      </c>
      <c r="AD185" s="233" t="e">
        <f t="shared" si="403"/>
        <v>#VALUE!</v>
      </c>
      <c r="AE185" s="233" t="e">
        <f t="shared" si="403"/>
        <v>#VALUE!</v>
      </c>
      <c r="AF185" s="233" t="e">
        <f t="shared" si="403"/>
        <v>#VALUE!</v>
      </c>
      <c r="AG185" s="226"/>
      <c r="AH185" s="226" t="s">
        <v>253</v>
      </c>
      <c r="AI185" s="65"/>
      <c r="AJ185" s="65"/>
      <c r="AK185" s="65"/>
      <c r="AL185" s="65"/>
      <c r="AM185" s="65"/>
      <c r="AN185" s="65"/>
      <c r="AO185" s="65"/>
      <c r="AP185" s="233" t="e">
        <f t="shared" ref="AP185:AY185" si="404">IF(AND(AP181=1,AP182=0),AQ101,"")</f>
        <v>#VALUE!</v>
      </c>
      <c r="AQ185" s="233" t="e">
        <f t="shared" si="404"/>
        <v>#VALUE!</v>
      </c>
      <c r="AR185" s="233" t="e">
        <f t="shared" si="404"/>
        <v>#VALUE!</v>
      </c>
      <c r="AS185" s="233" t="e">
        <f t="shared" si="404"/>
        <v>#VALUE!</v>
      </c>
      <c r="AT185" s="233" t="e">
        <f t="shared" si="404"/>
        <v>#VALUE!</v>
      </c>
      <c r="AU185" s="233" t="e">
        <f t="shared" si="404"/>
        <v>#VALUE!</v>
      </c>
      <c r="AV185" s="233" t="e">
        <f t="shared" si="404"/>
        <v>#VALUE!</v>
      </c>
      <c r="AW185" s="233" t="e">
        <f t="shared" si="404"/>
        <v>#VALUE!</v>
      </c>
      <c r="AX185" s="233" t="e">
        <f t="shared" si="404"/>
        <v>#VALUE!</v>
      </c>
      <c r="AY185" s="233" t="e">
        <f t="shared" si="404"/>
        <v>#VALUE!</v>
      </c>
      <c r="AZ185" s="226"/>
      <c r="BA185" s="226" t="s">
        <v>253</v>
      </c>
      <c r="BB185" s="65"/>
      <c r="BC185" s="65"/>
      <c r="BD185" s="65"/>
      <c r="BE185" s="65"/>
      <c r="BF185" s="65"/>
      <c r="BG185" s="65"/>
      <c r="BH185" s="65"/>
      <c r="BI185" s="233" t="e">
        <f t="shared" ref="BI185:BR185" si="405">IF(AND(BI181=1,BI182=0),BJ101,"")</f>
        <v>#VALUE!</v>
      </c>
      <c r="BJ185" s="233" t="e">
        <f t="shared" si="405"/>
        <v>#VALUE!</v>
      </c>
      <c r="BK185" s="233" t="e">
        <f t="shared" si="405"/>
        <v>#VALUE!</v>
      </c>
      <c r="BL185" s="233" t="e">
        <f t="shared" si="405"/>
        <v>#VALUE!</v>
      </c>
      <c r="BM185" s="233" t="e">
        <f t="shared" si="405"/>
        <v>#VALUE!</v>
      </c>
      <c r="BN185" s="233" t="e">
        <f t="shared" si="405"/>
        <v>#VALUE!</v>
      </c>
      <c r="BO185" s="233" t="e">
        <f t="shared" si="405"/>
        <v>#VALUE!</v>
      </c>
      <c r="BP185" s="233" t="e">
        <f t="shared" si="405"/>
        <v>#VALUE!</v>
      </c>
      <c r="BQ185" s="233" t="e">
        <f t="shared" si="405"/>
        <v>#VALUE!</v>
      </c>
      <c r="BR185" s="233" t="e">
        <f t="shared" si="405"/>
        <v>#VALUE!</v>
      </c>
      <c r="BS185" s="226"/>
      <c r="BT185" s="226" t="s">
        <v>253</v>
      </c>
      <c r="BU185" s="65"/>
      <c r="BV185" s="65"/>
      <c r="BW185" s="65"/>
      <c r="BX185" s="65"/>
      <c r="BY185" s="65"/>
      <c r="BZ185" s="65"/>
      <c r="CA185" s="65"/>
      <c r="CB185" s="233" t="e">
        <f t="shared" ref="CB185:CK185" si="406">IF(AND(CB181=1,CB182=0),CC101,"")</f>
        <v>#VALUE!</v>
      </c>
      <c r="CC185" s="233" t="e">
        <f t="shared" si="406"/>
        <v>#VALUE!</v>
      </c>
      <c r="CD185" s="233" t="e">
        <f t="shared" si="406"/>
        <v>#VALUE!</v>
      </c>
      <c r="CE185" s="233" t="e">
        <f t="shared" si="406"/>
        <v>#VALUE!</v>
      </c>
      <c r="CF185" s="233" t="e">
        <f t="shared" si="406"/>
        <v>#VALUE!</v>
      </c>
      <c r="CG185" s="233" t="e">
        <f t="shared" si="406"/>
        <v>#VALUE!</v>
      </c>
      <c r="CH185" s="233" t="e">
        <f t="shared" si="406"/>
        <v>#VALUE!</v>
      </c>
      <c r="CI185" s="233" t="e">
        <f t="shared" si="406"/>
        <v>#VALUE!</v>
      </c>
      <c r="CJ185" s="233" t="e">
        <f t="shared" si="406"/>
        <v>#VALUE!</v>
      </c>
      <c r="CK185" s="233" t="e">
        <f t="shared" si="406"/>
        <v>#VALUE!</v>
      </c>
      <c r="CL185" s="226"/>
      <c r="CM185" s="226" t="s">
        <v>253</v>
      </c>
      <c r="CN185" s="65"/>
      <c r="CO185" s="65"/>
      <c r="CP185" s="65"/>
      <c r="CQ185" s="65"/>
      <c r="CR185" s="65"/>
      <c r="CS185" s="65"/>
      <c r="CT185" s="65"/>
      <c r="CU185" s="233" t="e">
        <f t="shared" ref="CU185:DD185" si="407">IF(AND(CU181=1,CU182=0),CV101,"")</f>
        <v>#VALUE!</v>
      </c>
      <c r="CV185" s="233" t="e">
        <f t="shared" si="407"/>
        <v>#VALUE!</v>
      </c>
      <c r="CW185" s="233" t="e">
        <f t="shared" si="407"/>
        <v>#VALUE!</v>
      </c>
      <c r="CX185" s="233" t="e">
        <f t="shared" si="407"/>
        <v>#VALUE!</v>
      </c>
      <c r="CY185" s="233" t="e">
        <f t="shared" si="407"/>
        <v>#VALUE!</v>
      </c>
      <c r="CZ185" s="233" t="e">
        <f t="shared" si="407"/>
        <v>#VALUE!</v>
      </c>
      <c r="DA185" s="233" t="e">
        <f t="shared" si="407"/>
        <v>#VALUE!</v>
      </c>
      <c r="DB185" s="233" t="e">
        <f t="shared" si="407"/>
        <v>#VALUE!</v>
      </c>
      <c r="DC185" s="233" t="e">
        <f t="shared" si="407"/>
        <v>#VALUE!</v>
      </c>
      <c r="DD185" s="233" t="e">
        <f t="shared" si="407"/>
        <v>#VALUE!</v>
      </c>
      <c r="DE185" s="226"/>
      <c r="DF185" s="226" t="s">
        <v>253</v>
      </c>
      <c r="DG185" s="65"/>
      <c r="DH185" s="65"/>
      <c r="DI185" s="65"/>
      <c r="DJ185" s="65"/>
      <c r="DK185" s="65"/>
      <c r="DL185" s="65"/>
      <c r="DM185" s="65"/>
      <c r="DN185" s="65"/>
      <c r="DO185" s="65"/>
      <c r="DP185" s="65"/>
      <c r="DQ185" s="65"/>
      <c r="DR185" s="65"/>
      <c r="DS185" s="65"/>
      <c r="DT185" s="65"/>
      <c r="DU185" s="65"/>
      <c r="DV185" s="65"/>
    </row>
    <row r="186" spans="1:126" hidden="1">
      <c r="A186" s="65"/>
      <c r="B186" s="65"/>
      <c r="C186" s="65"/>
      <c r="D186" s="233" t="e">
        <f>IF(AND(D181=1,D182=0),E118,"")</f>
        <v>#VALUE!</v>
      </c>
      <c r="E186" s="233" t="e">
        <f t="shared" ref="E186:M186" si="408">IF(AND(E181=1,E182=0),F118,"")</f>
        <v>#VALUE!</v>
      </c>
      <c r="F186" s="233" t="e">
        <f t="shared" si="408"/>
        <v>#VALUE!</v>
      </c>
      <c r="G186" s="233" t="e">
        <f t="shared" si="408"/>
        <v>#VALUE!</v>
      </c>
      <c r="H186" s="233" t="e">
        <f t="shared" si="408"/>
        <v>#VALUE!</v>
      </c>
      <c r="I186" s="233" t="e">
        <f t="shared" si="408"/>
        <v>#VALUE!</v>
      </c>
      <c r="J186" s="233" t="e">
        <f t="shared" si="408"/>
        <v>#VALUE!</v>
      </c>
      <c r="K186" s="233" t="e">
        <f t="shared" si="408"/>
        <v>#VALUE!</v>
      </c>
      <c r="L186" s="233" t="e">
        <f t="shared" si="408"/>
        <v>#VALUE!</v>
      </c>
      <c r="M186" s="233" t="e">
        <f t="shared" si="408"/>
        <v>#VALUE!</v>
      </c>
      <c r="N186" s="226"/>
      <c r="O186" s="226" t="s">
        <v>254</v>
      </c>
      <c r="P186" s="65"/>
      <c r="Q186" s="65"/>
      <c r="R186" s="65"/>
      <c r="S186" s="65"/>
      <c r="T186" s="65"/>
      <c r="U186" s="65"/>
      <c r="V186" s="65"/>
      <c r="W186" s="233" t="e">
        <f t="shared" ref="W186:AF186" si="409">IF(AND(W181=1,W182=0),X118,"")</f>
        <v>#VALUE!</v>
      </c>
      <c r="X186" s="233" t="e">
        <f t="shared" si="409"/>
        <v>#VALUE!</v>
      </c>
      <c r="Y186" s="233" t="e">
        <f t="shared" si="409"/>
        <v>#VALUE!</v>
      </c>
      <c r="Z186" s="233" t="e">
        <f t="shared" si="409"/>
        <v>#VALUE!</v>
      </c>
      <c r="AA186" s="233" t="e">
        <f t="shared" si="409"/>
        <v>#VALUE!</v>
      </c>
      <c r="AB186" s="233" t="e">
        <f t="shared" si="409"/>
        <v>#VALUE!</v>
      </c>
      <c r="AC186" s="233" t="e">
        <f t="shared" si="409"/>
        <v>#VALUE!</v>
      </c>
      <c r="AD186" s="233" t="e">
        <f t="shared" si="409"/>
        <v>#VALUE!</v>
      </c>
      <c r="AE186" s="233" t="e">
        <f t="shared" si="409"/>
        <v>#VALUE!</v>
      </c>
      <c r="AF186" s="233" t="e">
        <f t="shared" si="409"/>
        <v>#VALUE!</v>
      </c>
      <c r="AG186" s="226"/>
      <c r="AH186" s="226" t="s">
        <v>254</v>
      </c>
      <c r="AI186" s="65"/>
      <c r="AJ186" s="65"/>
      <c r="AK186" s="65"/>
      <c r="AL186" s="65"/>
      <c r="AM186" s="65"/>
      <c r="AN186" s="65"/>
      <c r="AO186" s="65"/>
      <c r="AP186" s="233" t="e">
        <f t="shared" ref="AP186:AY186" si="410">IF(AND(AP181=1,AP182=0),AQ118,"")</f>
        <v>#VALUE!</v>
      </c>
      <c r="AQ186" s="233" t="e">
        <f t="shared" si="410"/>
        <v>#VALUE!</v>
      </c>
      <c r="AR186" s="233" t="e">
        <f t="shared" si="410"/>
        <v>#VALUE!</v>
      </c>
      <c r="AS186" s="233" t="e">
        <f t="shared" si="410"/>
        <v>#VALUE!</v>
      </c>
      <c r="AT186" s="233" t="e">
        <f t="shared" si="410"/>
        <v>#VALUE!</v>
      </c>
      <c r="AU186" s="233" t="e">
        <f t="shared" si="410"/>
        <v>#VALUE!</v>
      </c>
      <c r="AV186" s="233" t="e">
        <f t="shared" si="410"/>
        <v>#VALUE!</v>
      </c>
      <c r="AW186" s="233" t="e">
        <f t="shared" si="410"/>
        <v>#VALUE!</v>
      </c>
      <c r="AX186" s="233" t="e">
        <f t="shared" si="410"/>
        <v>#VALUE!</v>
      </c>
      <c r="AY186" s="233" t="e">
        <f t="shared" si="410"/>
        <v>#VALUE!</v>
      </c>
      <c r="AZ186" s="226"/>
      <c r="BA186" s="226" t="s">
        <v>254</v>
      </c>
      <c r="BB186" s="65"/>
      <c r="BC186" s="65"/>
      <c r="BD186" s="65"/>
      <c r="BE186" s="65"/>
      <c r="BF186" s="65"/>
      <c r="BG186" s="65"/>
      <c r="BH186" s="65"/>
      <c r="BI186" s="233" t="e">
        <f t="shared" ref="BI186:BR186" si="411">IF(AND(BI181=1,BI182=0),BJ118,"")</f>
        <v>#VALUE!</v>
      </c>
      <c r="BJ186" s="233" t="e">
        <f t="shared" si="411"/>
        <v>#VALUE!</v>
      </c>
      <c r="BK186" s="233" t="e">
        <f t="shared" si="411"/>
        <v>#VALUE!</v>
      </c>
      <c r="BL186" s="233" t="e">
        <f t="shared" si="411"/>
        <v>#VALUE!</v>
      </c>
      <c r="BM186" s="233" t="e">
        <f t="shared" si="411"/>
        <v>#VALUE!</v>
      </c>
      <c r="BN186" s="233" t="e">
        <f t="shared" si="411"/>
        <v>#VALUE!</v>
      </c>
      <c r="BO186" s="233" t="e">
        <f t="shared" si="411"/>
        <v>#VALUE!</v>
      </c>
      <c r="BP186" s="233" t="e">
        <f t="shared" si="411"/>
        <v>#VALUE!</v>
      </c>
      <c r="BQ186" s="233" t="e">
        <f t="shared" si="411"/>
        <v>#VALUE!</v>
      </c>
      <c r="BR186" s="233" t="e">
        <f t="shared" si="411"/>
        <v>#VALUE!</v>
      </c>
      <c r="BS186" s="226"/>
      <c r="BT186" s="226" t="s">
        <v>254</v>
      </c>
      <c r="BU186" s="65"/>
      <c r="BV186" s="65"/>
      <c r="BW186" s="65"/>
      <c r="BX186" s="65"/>
      <c r="BY186" s="65"/>
      <c r="BZ186" s="65"/>
      <c r="CA186" s="65"/>
      <c r="CB186" s="233" t="e">
        <f t="shared" ref="CB186:CK186" si="412">IF(AND(CB181=1,CB182=0),CC118,"")</f>
        <v>#VALUE!</v>
      </c>
      <c r="CC186" s="233" t="e">
        <f t="shared" si="412"/>
        <v>#VALUE!</v>
      </c>
      <c r="CD186" s="233" t="e">
        <f t="shared" si="412"/>
        <v>#VALUE!</v>
      </c>
      <c r="CE186" s="233" t="e">
        <f t="shared" si="412"/>
        <v>#VALUE!</v>
      </c>
      <c r="CF186" s="233" t="e">
        <f t="shared" si="412"/>
        <v>#VALUE!</v>
      </c>
      <c r="CG186" s="233" t="e">
        <f t="shared" si="412"/>
        <v>#VALUE!</v>
      </c>
      <c r="CH186" s="233" t="e">
        <f t="shared" si="412"/>
        <v>#VALUE!</v>
      </c>
      <c r="CI186" s="233" t="e">
        <f t="shared" si="412"/>
        <v>#VALUE!</v>
      </c>
      <c r="CJ186" s="233" t="e">
        <f t="shared" si="412"/>
        <v>#VALUE!</v>
      </c>
      <c r="CK186" s="233" t="e">
        <f t="shared" si="412"/>
        <v>#VALUE!</v>
      </c>
      <c r="CL186" s="226"/>
      <c r="CM186" s="226" t="s">
        <v>254</v>
      </c>
      <c r="CN186" s="65"/>
      <c r="CO186" s="65"/>
      <c r="CP186" s="65"/>
      <c r="CQ186" s="65"/>
      <c r="CR186" s="65"/>
      <c r="CS186" s="65"/>
      <c r="CT186" s="65"/>
      <c r="CU186" s="233" t="e">
        <f t="shared" ref="CU186:DD186" si="413">IF(AND(CU181=1,CU182=0),CV118,"")</f>
        <v>#VALUE!</v>
      </c>
      <c r="CV186" s="233" t="e">
        <f t="shared" si="413"/>
        <v>#VALUE!</v>
      </c>
      <c r="CW186" s="233" t="e">
        <f t="shared" si="413"/>
        <v>#VALUE!</v>
      </c>
      <c r="CX186" s="233" t="e">
        <f t="shared" si="413"/>
        <v>#VALUE!</v>
      </c>
      <c r="CY186" s="233" t="e">
        <f t="shared" si="413"/>
        <v>#VALUE!</v>
      </c>
      <c r="CZ186" s="233" t="e">
        <f t="shared" si="413"/>
        <v>#VALUE!</v>
      </c>
      <c r="DA186" s="233" t="e">
        <f t="shared" si="413"/>
        <v>#VALUE!</v>
      </c>
      <c r="DB186" s="233" t="e">
        <f t="shared" si="413"/>
        <v>#VALUE!</v>
      </c>
      <c r="DC186" s="233" t="e">
        <f t="shared" si="413"/>
        <v>#VALUE!</v>
      </c>
      <c r="DD186" s="233" t="e">
        <f t="shared" si="413"/>
        <v>#VALUE!</v>
      </c>
      <c r="DE186" s="226"/>
      <c r="DF186" s="226" t="s">
        <v>254</v>
      </c>
      <c r="DG186" s="65"/>
      <c r="DH186" s="65"/>
      <c r="DI186" s="65"/>
      <c r="DJ186" s="65"/>
      <c r="DK186" s="65"/>
      <c r="DL186" s="65"/>
      <c r="DM186" s="65"/>
      <c r="DN186" s="65"/>
      <c r="DO186" s="65"/>
      <c r="DP186" s="65"/>
      <c r="DQ186" s="65"/>
      <c r="DR186" s="65"/>
      <c r="DS186" s="65"/>
      <c r="DT186" s="65"/>
      <c r="DU186" s="65"/>
      <c r="DV186" s="65"/>
    </row>
    <row r="187" spans="1:126" hidden="1">
      <c r="A187" s="65"/>
      <c r="B187" s="65"/>
      <c r="C187" s="65"/>
      <c r="D187" s="233" t="e">
        <f>D183+(30-D184)*(D185-D183)/(D186-D184)</f>
        <v>#VALUE!</v>
      </c>
      <c r="E187" s="233" t="e">
        <f t="shared" ref="E187:M187" si="414">E183+(30-E184)*(E185-E183)/(E186-E184)</f>
        <v>#VALUE!</v>
      </c>
      <c r="F187" s="233" t="e">
        <f t="shared" si="414"/>
        <v>#VALUE!</v>
      </c>
      <c r="G187" s="233" t="e">
        <f t="shared" si="414"/>
        <v>#VALUE!</v>
      </c>
      <c r="H187" s="233" t="e">
        <f t="shared" si="414"/>
        <v>#VALUE!</v>
      </c>
      <c r="I187" s="233" t="e">
        <f t="shared" si="414"/>
        <v>#VALUE!</v>
      </c>
      <c r="J187" s="233" t="e">
        <f t="shared" si="414"/>
        <v>#VALUE!</v>
      </c>
      <c r="K187" s="233" t="e">
        <f t="shared" si="414"/>
        <v>#VALUE!</v>
      </c>
      <c r="L187" s="233" t="e">
        <f t="shared" si="414"/>
        <v>#VALUE!</v>
      </c>
      <c r="M187" s="233" t="e">
        <f t="shared" si="414"/>
        <v>#VALUE!</v>
      </c>
      <c r="N187" s="226"/>
      <c r="O187" s="226" t="s">
        <v>109</v>
      </c>
      <c r="P187" s="65"/>
      <c r="Q187" s="65"/>
      <c r="R187" s="65"/>
      <c r="S187" s="65"/>
      <c r="T187" s="65"/>
      <c r="U187" s="65"/>
      <c r="V187" s="65"/>
      <c r="W187" s="233" t="e">
        <f>W183+(30-W184)*(W185-W183)/(W186-W184)</f>
        <v>#VALUE!</v>
      </c>
      <c r="X187" s="233" t="e">
        <f t="shared" ref="X187:AF187" si="415">X183+(30-X184)*(X185-X183)/(X186-X184)</f>
        <v>#VALUE!</v>
      </c>
      <c r="Y187" s="233" t="e">
        <f t="shared" si="415"/>
        <v>#VALUE!</v>
      </c>
      <c r="Z187" s="233" t="e">
        <f t="shared" si="415"/>
        <v>#VALUE!</v>
      </c>
      <c r="AA187" s="233" t="e">
        <f t="shared" si="415"/>
        <v>#VALUE!</v>
      </c>
      <c r="AB187" s="233" t="e">
        <f t="shared" si="415"/>
        <v>#VALUE!</v>
      </c>
      <c r="AC187" s="233" t="e">
        <f t="shared" si="415"/>
        <v>#VALUE!</v>
      </c>
      <c r="AD187" s="233" t="e">
        <f t="shared" si="415"/>
        <v>#VALUE!</v>
      </c>
      <c r="AE187" s="233" t="e">
        <f t="shared" si="415"/>
        <v>#VALUE!</v>
      </c>
      <c r="AF187" s="233" t="e">
        <f t="shared" si="415"/>
        <v>#VALUE!</v>
      </c>
      <c r="AG187" s="226"/>
      <c r="AH187" s="226" t="s">
        <v>109</v>
      </c>
      <c r="AI187" s="65"/>
      <c r="AJ187" s="65"/>
      <c r="AK187" s="65"/>
      <c r="AL187" s="65"/>
      <c r="AM187" s="65"/>
      <c r="AN187" s="65"/>
      <c r="AO187" s="65"/>
      <c r="AP187" s="233" t="e">
        <f>AP183+(30-AP184)*(AP185-AP183)/(AP186-AP184)</f>
        <v>#VALUE!</v>
      </c>
      <c r="AQ187" s="233" t="e">
        <f t="shared" ref="AQ187:AY187" si="416">AQ183+(30-AQ184)*(AQ185-AQ183)/(AQ186-AQ184)</f>
        <v>#VALUE!</v>
      </c>
      <c r="AR187" s="233" t="e">
        <f t="shared" si="416"/>
        <v>#VALUE!</v>
      </c>
      <c r="AS187" s="233" t="e">
        <f t="shared" si="416"/>
        <v>#VALUE!</v>
      </c>
      <c r="AT187" s="233" t="e">
        <f t="shared" si="416"/>
        <v>#VALUE!</v>
      </c>
      <c r="AU187" s="233" t="e">
        <f t="shared" si="416"/>
        <v>#VALUE!</v>
      </c>
      <c r="AV187" s="233" t="e">
        <f t="shared" si="416"/>
        <v>#VALUE!</v>
      </c>
      <c r="AW187" s="233" t="e">
        <f t="shared" si="416"/>
        <v>#VALUE!</v>
      </c>
      <c r="AX187" s="233" t="e">
        <f t="shared" si="416"/>
        <v>#VALUE!</v>
      </c>
      <c r="AY187" s="233" t="e">
        <f t="shared" si="416"/>
        <v>#VALUE!</v>
      </c>
      <c r="AZ187" s="226"/>
      <c r="BA187" s="226" t="s">
        <v>109</v>
      </c>
      <c r="BB187" s="65"/>
      <c r="BC187" s="65"/>
      <c r="BD187" s="65"/>
      <c r="BE187" s="65"/>
      <c r="BF187" s="65"/>
      <c r="BG187" s="65"/>
      <c r="BH187" s="65"/>
      <c r="BI187" s="233" t="e">
        <f>BI183+(30-BI184)*(BI185-BI183)/(BI186-BI184)</f>
        <v>#VALUE!</v>
      </c>
      <c r="BJ187" s="233" t="e">
        <f t="shared" ref="BJ187:BR187" si="417">BJ183+(30-BJ184)*(BJ185-BJ183)/(BJ186-BJ184)</f>
        <v>#VALUE!</v>
      </c>
      <c r="BK187" s="233" t="e">
        <f t="shared" si="417"/>
        <v>#VALUE!</v>
      </c>
      <c r="BL187" s="233" t="e">
        <f t="shared" si="417"/>
        <v>#VALUE!</v>
      </c>
      <c r="BM187" s="233" t="e">
        <f t="shared" si="417"/>
        <v>#VALUE!</v>
      </c>
      <c r="BN187" s="233" t="e">
        <f t="shared" si="417"/>
        <v>#VALUE!</v>
      </c>
      <c r="BO187" s="233" t="e">
        <f t="shared" si="417"/>
        <v>#VALUE!</v>
      </c>
      <c r="BP187" s="233" t="e">
        <f t="shared" si="417"/>
        <v>#VALUE!</v>
      </c>
      <c r="BQ187" s="233" t="e">
        <f t="shared" si="417"/>
        <v>#VALUE!</v>
      </c>
      <c r="BR187" s="233" t="e">
        <f t="shared" si="417"/>
        <v>#VALUE!</v>
      </c>
      <c r="BS187" s="226"/>
      <c r="BT187" s="226" t="s">
        <v>109</v>
      </c>
      <c r="BU187" s="65"/>
      <c r="BV187" s="65"/>
      <c r="BW187" s="65"/>
      <c r="BX187" s="65"/>
      <c r="BY187" s="65"/>
      <c r="BZ187" s="65"/>
      <c r="CA187" s="65"/>
      <c r="CB187" s="233" t="e">
        <f>CB183+(30-CB184)*(CB185-CB183)/(CB186-CB184)</f>
        <v>#VALUE!</v>
      </c>
      <c r="CC187" s="233" t="e">
        <f t="shared" ref="CC187:CK187" si="418">CC183+(30-CC184)*(CC185-CC183)/(CC186-CC184)</f>
        <v>#VALUE!</v>
      </c>
      <c r="CD187" s="233" t="e">
        <f t="shared" si="418"/>
        <v>#VALUE!</v>
      </c>
      <c r="CE187" s="233" t="e">
        <f t="shared" si="418"/>
        <v>#VALUE!</v>
      </c>
      <c r="CF187" s="233" t="e">
        <f t="shared" si="418"/>
        <v>#VALUE!</v>
      </c>
      <c r="CG187" s="233" t="e">
        <f t="shared" si="418"/>
        <v>#VALUE!</v>
      </c>
      <c r="CH187" s="233" t="e">
        <f t="shared" si="418"/>
        <v>#VALUE!</v>
      </c>
      <c r="CI187" s="233" t="e">
        <f t="shared" si="418"/>
        <v>#VALUE!</v>
      </c>
      <c r="CJ187" s="233" t="e">
        <f t="shared" si="418"/>
        <v>#VALUE!</v>
      </c>
      <c r="CK187" s="233" t="e">
        <f t="shared" si="418"/>
        <v>#VALUE!</v>
      </c>
      <c r="CL187" s="226"/>
      <c r="CM187" s="226" t="s">
        <v>109</v>
      </c>
      <c r="CN187" s="65"/>
      <c r="CO187" s="65"/>
      <c r="CP187" s="65"/>
      <c r="CQ187" s="65"/>
      <c r="CR187" s="65"/>
      <c r="CS187" s="65"/>
      <c r="CT187" s="65"/>
      <c r="CU187" s="233" t="e">
        <f>CU183+(30-CU184)*(CU185-CU183)/(CU186-CU184)</f>
        <v>#VALUE!</v>
      </c>
      <c r="CV187" s="233" t="e">
        <f t="shared" ref="CV187:DD187" si="419">CV183+(30-CV184)*(CV185-CV183)/(CV186-CV184)</f>
        <v>#VALUE!</v>
      </c>
      <c r="CW187" s="233" t="e">
        <f t="shared" si="419"/>
        <v>#VALUE!</v>
      </c>
      <c r="CX187" s="233" t="e">
        <f t="shared" si="419"/>
        <v>#VALUE!</v>
      </c>
      <c r="CY187" s="233" t="e">
        <f t="shared" si="419"/>
        <v>#VALUE!</v>
      </c>
      <c r="CZ187" s="233" t="e">
        <f t="shared" si="419"/>
        <v>#VALUE!</v>
      </c>
      <c r="DA187" s="233" t="e">
        <f t="shared" si="419"/>
        <v>#VALUE!</v>
      </c>
      <c r="DB187" s="233" t="e">
        <f t="shared" si="419"/>
        <v>#VALUE!</v>
      </c>
      <c r="DC187" s="233" t="e">
        <f t="shared" si="419"/>
        <v>#VALUE!</v>
      </c>
      <c r="DD187" s="233" t="e">
        <f t="shared" si="419"/>
        <v>#VALUE!</v>
      </c>
      <c r="DE187" s="226"/>
      <c r="DF187" s="226" t="s">
        <v>109</v>
      </c>
      <c r="DG187" s="65"/>
      <c r="DH187" s="65"/>
      <c r="DI187" s="65"/>
      <c r="DJ187" s="65"/>
      <c r="DK187" s="65"/>
      <c r="DL187" s="65"/>
      <c r="DM187" s="65"/>
      <c r="DN187" s="65"/>
      <c r="DO187" s="65"/>
      <c r="DP187" s="65"/>
      <c r="DQ187" s="65"/>
      <c r="DR187" s="65"/>
      <c r="DS187" s="65"/>
      <c r="DT187" s="65"/>
      <c r="DU187" s="65"/>
      <c r="DV187" s="65"/>
    </row>
    <row r="188" spans="1:126" hidden="1">
      <c r="A188" s="65"/>
      <c r="B188" s="65"/>
      <c r="C188" s="65"/>
      <c r="D188" s="226" t="e">
        <f>D187/FaceSheet!$E$20</f>
        <v>#VALUE!</v>
      </c>
      <c r="E188" s="226" t="e">
        <f>E187/FaceSheet!$E$20</f>
        <v>#VALUE!</v>
      </c>
      <c r="F188" s="226" t="e">
        <f>F187/FaceSheet!$E$20</f>
        <v>#VALUE!</v>
      </c>
      <c r="G188" s="226" t="e">
        <f>G187/FaceSheet!$E$20</f>
        <v>#VALUE!</v>
      </c>
      <c r="H188" s="226" t="e">
        <f>H187/FaceSheet!$E$20</f>
        <v>#VALUE!</v>
      </c>
      <c r="I188" s="226" t="e">
        <f>I187/FaceSheet!$E$20</f>
        <v>#VALUE!</v>
      </c>
      <c r="J188" s="226" t="e">
        <f>J187/FaceSheet!$E$20</f>
        <v>#VALUE!</v>
      </c>
      <c r="K188" s="226" t="e">
        <f>K187/FaceSheet!$E$20</f>
        <v>#VALUE!</v>
      </c>
      <c r="L188" s="226" t="e">
        <f>L187/FaceSheet!$E$20</f>
        <v>#VALUE!</v>
      </c>
      <c r="M188" s="226" t="e">
        <f>M187/FaceSheet!$E$20</f>
        <v>#VALUE!</v>
      </c>
      <c r="N188" s="226"/>
      <c r="O188" s="226" t="s">
        <v>111</v>
      </c>
      <c r="P188" s="65"/>
      <c r="Q188" s="65"/>
      <c r="R188" s="65"/>
      <c r="S188" s="65"/>
      <c r="T188" s="65"/>
      <c r="U188" s="65"/>
      <c r="V188" s="65"/>
      <c r="W188" s="226" t="e">
        <f>W187/FaceSheet!$E$20</f>
        <v>#VALUE!</v>
      </c>
      <c r="X188" s="226" t="e">
        <f>X187/FaceSheet!$E$20</f>
        <v>#VALUE!</v>
      </c>
      <c r="Y188" s="226" t="e">
        <f>Y187/FaceSheet!$E$20</f>
        <v>#VALUE!</v>
      </c>
      <c r="Z188" s="226" t="e">
        <f>Z187/FaceSheet!$E$20</f>
        <v>#VALUE!</v>
      </c>
      <c r="AA188" s="226" t="e">
        <f>AA187/FaceSheet!$E$20</f>
        <v>#VALUE!</v>
      </c>
      <c r="AB188" s="226" t="e">
        <f>AB187/FaceSheet!$E$20</f>
        <v>#VALUE!</v>
      </c>
      <c r="AC188" s="226" t="e">
        <f>AC187/FaceSheet!$E$20</f>
        <v>#VALUE!</v>
      </c>
      <c r="AD188" s="226" t="e">
        <f>AD187/FaceSheet!$E$20</f>
        <v>#VALUE!</v>
      </c>
      <c r="AE188" s="226" t="e">
        <f>AE187/FaceSheet!$E$20</f>
        <v>#VALUE!</v>
      </c>
      <c r="AF188" s="226" t="e">
        <f>AF187/FaceSheet!$E$20</f>
        <v>#VALUE!</v>
      </c>
      <c r="AG188" s="226"/>
      <c r="AH188" s="226" t="s">
        <v>111</v>
      </c>
      <c r="AI188" s="65"/>
      <c r="AJ188" s="65"/>
      <c r="AK188" s="65"/>
      <c r="AL188" s="65"/>
      <c r="AM188" s="65"/>
      <c r="AN188" s="65"/>
      <c r="AO188" s="65"/>
      <c r="AP188" s="226" t="e">
        <f>AP187/FaceSheet!$E$20</f>
        <v>#VALUE!</v>
      </c>
      <c r="AQ188" s="226" t="e">
        <f>AQ187/FaceSheet!$E$20</f>
        <v>#VALUE!</v>
      </c>
      <c r="AR188" s="226" t="e">
        <f>AR187/FaceSheet!$E$20</f>
        <v>#VALUE!</v>
      </c>
      <c r="AS188" s="226" t="e">
        <f>AS187/FaceSheet!$E$20</f>
        <v>#VALUE!</v>
      </c>
      <c r="AT188" s="226" t="e">
        <f>AT187/FaceSheet!$E$20</f>
        <v>#VALUE!</v>
      </c>
      <c r="AU188" s="226" t="e">
        <f>AU187/FaceSheet!$E$20</f>
        <v>#VALUE!</v>
      </c>
      <c r="AV188" s="226" t="e">
        <f>AV187/FaceSheet!$E$20</f>
        <v>#VALUE!</v>
      </c>
      <c r="AW188" s="226" t="e">
        <f>AW187/FaceSheet!$E$20</f>
        <v>#VALUE!</v>
      </c>
      <c r="AX188" s="226" t="e">
        <f>AX187/FaceSheet!$E$20</f>
        <v>#VALUE!</v>
      </c>
      <c r="AY188" s="226" t="e">
        <f>AY187/FaceSheet!$E$20</f>
        <v>#VALUE!</v>
      </c>
      <c r="AZ188" s="226"/>
      <c r="BA188" s="226" t="s">
        <v>111</v>
      </c>
      <c r="BB188" s="65"/>
      <c r="BC188" s="65"/>
      <c r="BD188" s="65"/>
      <c r="BE188" s="65"/>
      <c r="BF188" s="65"/>
      <c r="BG188" s="65"/>
      <c r="BH188" s="65"/>
      <c r="BI188" s="226" t="e">
        <f>BI187/FaceSheet!$E$20</f>
        <v>#VALUE!</v>
      </c>
      <c r="BJ188" s="226" t="e">
        <f>BJ187/FaceSheet!$E$20</f>
        <v>#VALUE!</v>
      </c>
      <c r="BK188" s="226" t="e">
        <f>BK187/FaceSheet!$E$20</f>
        <v>#VALUE!</v>
      </c>
      <c r="BL188" s="226" t="e">
        <f>BL187/FaceSheet!$E$20</f>
        <v>#VALUE!</v>
      </c>
      <c r="BM188" s="226" t="e">
        <f>BM187/FaceSheet!$E$20</f>
        <v>#VALUE!</v>
      </c>
      <c r="BN188" s="226" t="e">
        <f>BN187/FaceSheet!$E$20</f>
        <v>#VALUE!</v>
      </c>
      <c r="BO188" s="226" t="e">
        <f>BO187/FaceSheet!$E$20</f>
        <v>#VALUE!</v>
      </c>
      <c r="BP188" s="226" t="e">
        <f>BP187/FaceSheet!$E$20</f>
        <v>#VALUE!</v>
      </c>
      <c r="BQ188" s="226" t="e">
        <f>BQ187/FaceSheet!$E$20</f>
        <v>#VALUE!</v>
      </c>
      <c r="BR188" s="226" t="e">
        <f>BR187/FaceSheet!$E$20</f>
        <v>#VALUE!</v>
      </c>
      <c r="BS188" s="226"/>
      <c r="BT188" s="226" t="s">
        <v>111</v>
      </c>
      <c r="BU188" s="65"/>
      <c r="BV188" s="65"/>
      <c r="BW188" s="65"/>
      <c r="BX188" s="65"/>
      <c r="BY188" s="65"/>
      <c r="BZ188" s="65"/>
      <c r="CA188" s="65"/>
      <c r="CB188" s="226" t="e">
        <f>CB187/FaceSheet!$E$20</f>
        <v>#VALUE!</v>
      </c>
      <c r="CC188" s="226" t="e">
        <f>CC187/FaceSheet!$E$20</f>
        <v>#VALUE!</v>
      </c>
      <c r="CD188" s="226" t="e">
        <f>CD187/FaceSheet!$E$20</f>
        <v>#VALUE!</v>
      </c>
      <c r="CE188" s="226" t="e">
        <f>CE187/FaceSheet!$E$20</f>
        <v>#VALUE!</v>
      </c>
      <c r="CF188" s="226" t="e">
        <f>CF187/FaceSheet!$E$20</f>
        <v>#VALUE!</v>
      </c>
      <c r="CG188" s="226" t="e">
        <f>CG187/FaceSheet!$E$20</f>
        <v>#VALUE!</v>
      </c>
      <c r="CH188" s="226" t="e">
        <f>CH187/FaceSheet!$E$20</f>
        <v>#VALUE!</v>
      </c>
      <c r="CI188" s="226" t="e">
        <f>CI187/FaceSheet!$E$20</f>
        <v>#VALUE!</v>
      </c>
      <c r="CJ188" s="226" t="e">
        <f>CJ187/FaceSheet!$E$20</f>
        <v>#VALUE!</v>
      </c>
      <c r="CK188" s="226" t="e">
        <f>CK187/FaceSheet!$E$20</f>
        <v>#VALUE!</v>
      </c>
      <c r="CL188" s="226"/>
      <c r="CM188" s="226" t="s">
        <v>111</v>
      </c>
      <c r="CN188" s="65"/>
      <c r="CO188" s="65"/>
      <c r="CP188" s="65"/>
      <c r="CQ188" s="65"/>
      <c r="CR188" s="65"/>
      <c r="CS188" s="65"/>
      <c r="CT188" s="65"/>
      <c r="CU188" s="226" t="e">
        <f>CU187/FaceSheet!$E$20</f>
        <v>#VALUE!</v>
      </c>
      <c r="CV188" s="226" t="e">
        <f>CV187/FaceSheet!$E$20</f>
        <v>#VALUE!</v>
      </c>
      <c r="CW188" s="226" t="e">
        <f>CW187/FaceSheet!$E$20</f>
        <v>#VALUE!</v>
      </c>
      <c r="CX188" s="226" t="e">
        <f>CX187/FaceSheet!$E$20</f>
        <v>#VALUE!</v>
      </c>
      <c r="CY188" s="226" t="e">
        <f>CY187/FaceSheet!$E$20</f>
        <v>#VALUE!</v>
      </c>
      <c r="CZ188" s="226" t="e">
        <f>CZ187/FaceSheet!$E$20</f>
        <v>#VALUE!</v>
      </c>
      <c r="DA188" s="226" t="e">
        <f>DA187/FaceSheet!$E$20</f>
        <v>#VALUE!</v>
      </c>
      <c r="DB188" s="226" t="e">
        <f>DB187/FaceSheet!$E$20</f>
        <v>#VALUE!</v>
      </c>
      <c r="DC188" s="226" t="e">
        <f>DC187/FaceSheet!$E$20</f>
        <v>#VALUE!</v>
      </c>
      <c r="DD188" s="226" t="e">
        <f>DD187/FaceSheet!$E$20</f>
        <v>#VALUE!</v>
      </c>
      <c r="DE188" s="226"/>
      <c r="DF188" s="226" t="s">
        <v>111</v>
      </c>
      <c r="DG188" s="65"/>
      <c r="DH188" s="65"/>
      <c r="DI188" s="65"/>
      <c r="DJ188" s="65"/>
      <c r="DK188" s="65"/>
      <c r="DL188" s="65"/>
      <c r="DM188" s="65"/>
      <c r="DN188" s="65"/>
      <c r="DO188" s="65"/>
      <c r="DP188" s="65"/>
      <c r="DQ188" s="65"/>
      <c r="DR188" s="65"/>
      <c r="DS188" s="65"/>
      <c r="DT188" s="65"/>
      <c r="DU188" s="65"/>
      <c r="DV188" s="65"/>
    </row>
    <row r="189" spans="1:126" hidden="1">
      <c r="A189" s="65"/>
      <c r="B189" s="65"/>
      <c r="C189" s="65"/>
      <c r="D189" s="226"/>
      <c r="E189" s="226"/>
      <c r="F189" s="226"/>
      <c r="G189" s="226"/>
      <c r="H189" s="226"/>
      <c r="I189" s="226"/>
      <c r="J189" s="226"/>
      <c r="K189" s="226"/>
      <c r="L189" s="226"/>
      <c r="M189" s="226"/>
      <c r="N189" s="226"/>
      <c r="O189" s="226" t="s">
        <v>87</v>
      </c>
      <c r="P189" s="65"/>
      <c r="Q189" s="65"/>
      <c r="R189" s="65"/>
      <c r="S189" s="65"/>
      <c r="T189" s="65"/>
      <c r="U189" s="65"/>
      <c r="V189" s="65"/>
      <c r="W189" s="226"/>
      <c r="X189" s="226"/>
      <c r="Y189" s="226"/>
      <c r="Z189" s="226"/>
      <c r="AA189" s="226"/>
      <c r="AB189" s="226"/>
      <c r="AC189" s="226"/>
      <c r="AD189" s="226"/>
      <c r="AE189" s="226"/>
      <c r="AF189" s="226"/>
      <c r="AG189" s="226"/>
      <c r="AH189" s="226" t="s">
        <v>87</v>
      </c>
      <c r="AI189" s="65"/>
      <c r="AJ189" s="65"/>
      <c r="AK189" s="65"/>
      <c r="AL189" s="65"/>
      <c r="AM189" s="65"/>
      <c r="AN189" s="65"/>
      <c r="AO189" s="65"/>
      <c r="AP189" s="226"/>
      <c r="AQ189" s="226"/>
      <c r="AR189" s="226"/>
      <c r="AS189" s="226"/>
      <c r="AT189" s="226"/>
      <c r="AU189" s="226"/>
      <c r="AV189" s="226"/>
      <c r="AW189" s="226"/>
      <c r="AX189" s="226"/>
      <c r="AY189" s="226"/>
      <c r="AZ189" s="226"/>
      <c r="BA189" s="226" t="s">
        <v>87</v>
      </c>
      <c r="BB189" s="65"/>
      <c r="BC189" s="65"/>
      <c r="BD189" s="65"/>
      <c r="BE189" s="65"/>
      <c r="BF189" s="65"/>
      <c r="BG189" s="65"/>
      <c r="BH189" s="65"/>
      <c r="BI189" s="226"/>
      <c r="BJ189" s="226"/>
      <c r="BK189" s="226"/>
      <c r="BL189" s="226"/>
      <c r="BM189" s="226"/>
      <c r="BN189" s="226"/>
      <c r="BO189" s="226"/>
      <c r="BP189" s="226"/>
      <c r="BQ189" s="226"/>
      <c r="BR189" s="226"/>
      <c r="BS189" s="226"/>
      <c r="BT189" s="226" t="s">
        <v>87</v>
      </c>
      <c r="BU189" s="65"/>
      <c r="BV189" s="65"/>
      <c r="BW189" s="65"/>
      <c r="BX189" s="65"/>
      <c r="BY189" s="65"/>
      <c r="BZ189" s="65"/>
      <c r="CA189" s="65"/>
      <c r="CB189" s="226"/>
      <c r="CC189" s="226"/>
      <c r="CD189" s="226"/>
      <c r="CE189" s="226"/>
      <c r="CF189" s="226"/>
      <c r="CG189" s="226"/>
      <c r="CH189" s="226"/>
      <c r="CI189" s="226"/>
      <c r="CJ189" s="226"/>
      <c r="CK189" s="226"/>
      <c r="CL189" s="226"/>
      <c r="CM189" s="226" t="s">
        <v>87</v>
      </c>
      <c r="CN189" s="65"/>
      <c r="CO189" s="65"/>
      <c r="CP189" s="65"/>
      <c r="CQ189" s="65"/>
      <c r="CR189" s="65"/>
      <c r="CS189" s="65"/>
      <c r="CT189" s="65"/>
      <c r="CU189" s="226"/>
      <c r="CV189" s="226"/>
      <c r="CW189" s="226"/>
      <c r="CX189" s="226"/>
      <c r="CY189" s="226"/>
      <c r="CZ189" s="226"/>
      <c r="DA189" s="226"/>
      <c r="DB189" s="226"/>
      <c r="DC189" s="226"/>
      <c r="DD189" s="226"/>
      <c r="DE189" s="226"/>
      <c r="DF189" s="226" t="s">
        <v>87</v>
      </c>
      <c r="DG189" s="65"/>
      <c r="DH189" s="65"/>
      <c r="DI189" s="65"/>
      <c r="DJ189" s="65"/>
      <c r="DK189" s="65"/>
      <c r="DL189" s="65"/>
      <c r="DM189" s="65"/>
      <c r="DN189" s="65"/>
      <c r="DO189" s="65"/>
      <c r="DP189" s="65"/>
      <c r="DQ189" s="65"/>
      <c r="DR189" s="65"/>
      <c r="DS189" s="65"/>
      <c r="DT189" s="65"/>
      <c r="DU189" s="65"/>
      <c r="DV189" s="65"/>
    </row>
    <row r="190" spans="1:126" hidden="1">
      <c r="A190" s="65"/>
      <c r="B190" s="65"/>
      <c r="C190" s="65"/>
      <c r="D190" s="234" t="e">
        <f>IF(D78&lt;0.05,"",IF(D122&lt;=30,1,-1))</f>
        <v>#VALUE!</v>
      </c>
      <c r="E190" s="234" t="e">
        <f t="shared" ref="E190:M190" si="420">IF(E78&lt;0.05,"",IF(E122&lt;=30,1,-1))</f>
        <v>#VALUE!</v>
      </c>
      <c r="F190" s="234" t="e">
        <f t="shared" si="420"/>
        <v>#VALUE!</v>
      </c>
      <c r="G190" s="234" t="e">
        <f t="shared" si="420"/>
        <v>#VALUE!</v>
      </c>
      <c r="H190" s="234" t="e">
        <f t="shared" si="420"/>
        <v>#VALUE!</v>
      </c>
      <c r="I190" s="234" t="e">
        <f t="shared" si="420"/>
        <v>#VALUE!</v>
      </c>
      <c r="J190" s="234" t="e">
        <f t="shared" si="420"/>
        <v>#VALUE!</v>
      </c>
      <c r="K190" s="234" t="e">
        <f t="shared" si="420"/>
        <v>#VALUE!</v>
      </c>
      <c r="L190" s="234" t="e">
        <f t="shared" si="420"/>
        <v>#VALUE!</v>
      </c>
      <c r="M190" s="234" t="e">
        <f t="shared" si="420"/>
        <v>#VALUE!</v>
      </c>
      <c r="N190" s="226"/>
      <c r="O190" s="226" t="s">
        <v>249</v>
      </c>
      <c r="P190" s="65"/>
      <c r="Q190" s="65"/>
      <c r="R190" s="65"/>
      <c r="S190" s="65"/>
      <c r="T190" s="65"/>
      <c r="U190" s="65"/>
      <c r="V190" s="65"/>
      <c r="W190" s="234" t="e">
        <f>IF(W78&lt;0.05,"",IF(W122&lt;=30,1,-1))</f>
        <v>#VALUE!</v>
      </c>
      <c r="X190" s="234" t="e">
        <f t="shared" ref="X190:AF190" si="421">IF(X78&lt;0.05,"",IF(X122&lt;=30,1,-1))</f>
        <v>#VALUE!</v>
      </c>
      <c r="Y190" s="234" t="e">
        <f t="shared" si="421"/>
        <v>#VALUE!</v>
      </c>
      <c r="Z190" s="234" t="e">
        <f t="shared" si="421"/>
        <v>#VALUE!</v>
      </c>
      <c r="AA190" s="234" t="e">
        <f t="shared" si="421"/>
        <v>#VALUE!</v>
      </c>
      <c r="AB190" s="234" t="e">
        <f t="shared" si="421"/>
        <v>#VALUE!</v>
      </c>
      <c r="AC190" s="234" t="e">
        <f t="shared" si="421"/>
        <v>#VALUE!</v>
      </c>
      <c r="AD190" s="234" t="e">
        <f t="shared" si="421"/>
        <v>#VALUE!</v>
      </c>
      <c r="AE190" s="234" t="e">
        <f t="shared" si="421"/>
        <v>#VALUE!</v>
      </c>
      <c r="AF190" s="234" t="e">
        <f t="shared" si="421"/>
        <v>#VALUE!</v>
      </c>
      <c r="AG190" s="226"/>
      <c r="AH190" s="226" t="s">
        <v>249</v>
      </c>
      <c r="AI190" s="65"/>
      <c r="AJ190" s="65"/>
      <c r="AK190" s="65"/>
      <c r="AL190" s="65"/>
      <c r="AM190" s="65"/>
      <c r="AN190" s="65"/>
      <c r="AO190" s="65"/>
      <c r="AP190" s="234" t="e">
        <f>IF(AP78&lt;0.05,"",IF(AP122&lt;=30,1,-1))</f>
        <v>#VALUE!</v>
      </c>
      <c r="AQ190" s="234" t="e">
        <f t="shared" ref="AQ190:AY190" si="422">IF(AQ78&lt;0.05,"",IF(AQ122&lt;=30,1,-1))</f>
        <v>#VALUE!</v>
      </c>
      <c r="AR190" s="234" t="e">
        <f t="shared" si="422"/>
        <v>#VALUE!</v>
      </c>
      <c r="AS190" s="234" t="e">
        <f t="shared" si="422"/>
        <v>#VALUE!</v>
      </c>
      <c r="AT190" s="234" t="e">
        <f t="shared" si="422"/>
        <v>#VALUE!</v>
      </c>
      <c r="AU190" s="234" t="e">
        <f t="shared" si="422"/>
        <v>#VALUE!</v>
      </c>
      <c r="AV190" s="234" t="e">
        <f t="shared" si="422"/>
        <v>#VALUE!</v>
      </c>
      <c r="AW190" s="234" t="e">
        <f t="shared" si="422"/>
        <v>#VALUE!</v>
      </c>
      <c r="AX190" s="234" t="e">
        <f t="shared" si="422"/>
        <v>#VALUE!</v>
      </c>
      <c r="AY190" s="234" t="e">
        <f t="shared" si="422"/>
        <v>#VALUE!</v>
      </c>
      <c r="AZ190" s="226"/>
      <c r="BA190" s="226" t="s">
        <v>249</v>
      </c>
      <c r="BB190" s="65"/>
      <c r="BC190" s="65"/>
      <c r="BD190" s="65"/>
      <c r="BE190" s="65"/>
      <c r="BF190" s="65"/>
      <c r="BG190" s="65"/>
      <c r="BH190" s="65"/>
      <c r="BI190" s="234" t="e">
        <f>IF(BI78&lt;0.05,"",IF(BI122&lt;=30,1,-1))</f>
        <v>#VALUE!</v>
      </c>
      <c r="BJ190" s="234" t="e">
        <f t="shared" ref="BJ190:BR190" si="423">IF(BJ78&lt;0.05,"",IF(BJ122&lt;=30,1,-1))</f>
        <v>#VALUE!</v>
      </c>
      <c r="BK190" s="234" t="e">
        <f t="shared" si="423"/>
        <v>#VALUE!</v>
      </c>
      <c r="BL190" s="234" t="e">
        <f t="shared" si="423"/>
        <v>#VALUE!</v>
      </c>
      <c r="BM190" s="234" t="e">
        <f t="shared" si="423"/>
        <v>#VALUE!</v>
      </c>
      <c r="BN190" s="234" t="e">
        <f t="shared" si="423"/>
        <v>#VALUE!</v>
      </c>
      <c r="BO190" s="234" t="e">
        <f t="shared" si="423"/>
        <v>#VALUE!</v>
      </c>
      <c r="BP190" s="234" t="e">
        <f t="shared" si="423"/>
        <v>#VALUE!</v>
      </c>
      <c r="BQ190" s="234" t="e">
        <f t="shared" si="423"/>
        <v>#VALUE!</v>
      </c>
      <c r="BR190" s="234" t="e">
        <f t="shared" si="423"/>
        <v>#VALUE!</v>
      </c>
      <c r="BS190" s="226"/>
      <c r="BT190" s="226" t="s">
        <v>249</v>
      </c>
      <c r="BU190" s="65"/>
      <c r="BV190" s="65"/>
      <c r="BW190" s="65"/>
      <c r="BX190" s="65"/>
      <c r="BY190" s="65"/>
      <c r="BZ190" s="65"/>
      <c r="CA190" s="65"/>
      <c r="CB190" s="234" t="e">
        <f>IF(CB78&lt;0.05,"",IF(CB122&lt;=30,1,-1))</f>
        <v>#VALUE!</v>
      </c>
      <c r="CC190" s="234" t="e">
        <f t="shared" ref="CC190:CK190" si="424">IF(CC78&lt;0.05,"",IF(CC122&lt;=30,1,-1))</f>
        <v>#VALUE!</v>
      </c>
      <c r="CD190" s="234" t="e">
        <f t="shared" si="424"/>
        <v>#VALUE!</v>
      </c>
      <c r="CE190" s="234" t="e">
        <f t="shared" si="424"/>
        <v>#VALUE!</v>
      </c>
      <c r="CF190" s="234" t="e">
        <f t="shared" si="424"/>
        <v>#VALUE!</v>
      </c>
      <c r="CG190" s="234" t="e">
        <f t="shared" si="424"/>
        <v>#VALUE!</v>
      </c>
      <c r="CH190" s="234" t="e">
        <f t="shared" si="424"/>
        <v>#VALUE!</v>
      </c>
      <c r="CI190" s="234" t="e">
        <f t="shared" si="424"/>
        <v>#VALUE!</v>
      </c>
      <c r="CJ190" s="234" t="e">
        <f t="shared" si="424"/>
        <v>#VALUE!</v>
      </c>
      <c r="CK190" s="234" t="e">
        <f t="shared" si="424"/>
        <v>#VALUE!</v>
      </c>
      <c r="CL190" s="226"/>
      <c r="CM190" s="226" t="s">
        <v>249</v>
      </c>
      <c r="CN190" s="65"/>
      <c r="CO190" s="65"/>
      <c r="CP190" s="65"/>
      <c r="CQ190" s="65"/>
      <c r="CR190" s="65"/>
      <c r="CS190" s="65"/>
      <c r="CT190" s="65"/>
      <c r="CU190" s="234" t="e">
        <f>IF(CU78&lt;0.05,"",IF(CU122&lt;=30,1,-1))</f>
        <v>#VALUE!</v>
      </c>
      <c r="CV190" s="234" t="e">
        <f t="shared" ref="CV190:DD190" si="425">IF(CV78&lt;0.05,"",IF(CV122&lt;=30,1,-1))</f>
        <v>#VALUE!</v>
      </c>
      <c r="CW190" s="234" t="e">
        <f t="shared" si="425"/>
        <v>#VALUE!</v>
      </c>
      <c r="CX190" s="234" t="e">
        <f t="shared" si="425"/>
        <v>#VALUE!</v>
      </c>
      <c r="CY190" s="234" t="e">
        <f t="shared" si="425"/>
        <v>#VALUE!</v>
      </c>
      <c r="CZ190" s="234" t="e">
        <f t="shared" si="425"/>
        <v>#VALUE!</v>
      </c>
      <c r="DA190" s="234" t="e">
        <f t="shared" si="425"/>
        <v>#VALUE!</v>
      </c>
      <c r="DB190" s="234" t="e">
        <f t="shared" si="425"/>
        <v>#VALUE!</v>
      </c>
      <c r="DC190" s="234" t="e">
        <f t="shared" si="425"/>
        <v>#VALUE!</v>
      </c>
      <c r="DD190" s="234" t="e">
        <f t="shared" si="425"/>
        <v>#VALUE!</v>
      </c>
      <c r="DE190" s="226"/>
      <c r="DF190" s="226" t="s">
        <v>249</v>
      </c>
      <c r="DG190" s="65"/>
      <c r="DH190" s="65"/>
      <c r="DI190" s="65"/>
      <c r="DJ190" s="65"/>
      <c r="DK190" s="65"/>
      <c r="DL190" s="65"/>
      <c r="DM190" s="65"/>
      <c r="DN190" s="65"/>
      <c r="DO190" s="65"/>
      <c r="DP190" s="65"/>
      <c r="DQ190" s="65"/>
      <c r="DR190" s="65"/>
      <c r="DS190" s="65"/>
      <c r="DT190" s="65"/>
      <c r="DU190" s="65"/>
      <c r="DV190" s="65"/>
    </row>
    <row r="191" spans="1:126" hidden="1">
      <c r="A191" s="65"/>
      <c r="B191" s="65"/>
      <c r="C191" s="65"/>
      <c r="D191" s="226" t="e">
        <f>IF(D190="","",D190+E190)</f>
        <v>#VALUE!</v>
      </c>
      <c r="E191" s="226" t="e">
        <f t="shared" ref="E191:M191" si="426">E190+F190</f>
        <v>#VALUE!</v>
      </c>
      <c r="F191" s="226" t="e">
        <f t="shared" si="426"/>
        <v>#VALUE!</v>
      </c>
      <c r="G191" s="226" t="e">
        <f t="shared" si="426"/>
        <v>#VALUE!</v>
      </c>
      <c r="H191" s="226" t="e">
        <f t="shared" si="426"/>
        <v>#VALUE!</v>
      </c>
      <c r="I191" s="226" t="e">
        <f t="shared" si="426"/>
        <v>#VALUE!</v>
      </c>
      <c r="J191" s="226" t="e">
        <f t="shared" si="426"/>
        <v>#VALUE!</v>
      </c>
      <c r="K191" s="226" t="e">
        <f t="shared" si="426"/>
        <v>#VALUE!</v>
      </c>
      <c r="L191" s="226" t="e">
        <f t="shared" si="426"/>
        <v>#VALUE!</v>
      </c>
      <c r="M191" s="226" t="e">
        <f t="shared" si="426"/>
        <v>#VALUE!</v>
      </c>
      <c r="N191" s="235"/>
      <c r="O191" s="226" t="s">
        <v>250</v>
      </c>
      <c r="P191" s="65"/>
      <c r="Q191" s="208"/>
      <c r="R191" s="65"/>
      <c r="S191" s="65"/>
      <c r="T191" s="65"/>
      <c r="U191" s="65"/>
      <c r="V191" s="65"/>
      <c r="W191" s="226" t="e">
        <f>IF(W190="","",W190+X190)</f>
        <v>#VALUE!</v>
      </c>
      <c r="X191" s="226" t="e">
        <f t="shared" ref="X191:AF191" si="427">X190+Y190</f>
        <v>#VALUE!</v>
      </c>
      <c r="Y191" s="226" t="e">
        <f t="shared" si="427"/>
        <v>#VALUE!</v>
      </c>
      <c r="Z191" s="226" t="e">
        <f t="shared" si="427"/>
        <v>#VALUE!</v>
      </c>
      <c r="AA191" s="226" t="e">
        <f t="shared" si="427"/>
        <v>#VALUE!</v>
      </c>
      <c r="AB191" s="226" t="e">
        <f t="shared" si="427"/>
        <v>#VALUE!</v>
      </c>
      <c r="AC191" s="226" t="e">
        <f t="shared" si="427"/>
        <v>#VALUE!</v>
      </c>
      <c r="AD191" s="226" t="e">
        <f t="shared" si="427"/>
        <v>#VALUE!</v>
      </c>
      <c r="AE191" s="226" t="e">
        <f t="shared" si="427"/>
        <v>#VALUE!</v>
      </c>
      <c r="AF191" s="226" t="e">
        <f t="shared" si="427"/>
        <v>#VALUE!</v>
      </c>
      <c r="AG191" s="235"/>
      <c r="AH191" s="226" t="s">
        <v>250</v>
      </c>
      <c r="AI191" s="65"/>
      <c r="AJ191" s="208"/>
      <c r="AK191" s="65"/>
      <c r="AL191" s="65"/>
      <c r="AM191" s="65"/>
      <c r="AN191" s="65"/>
      <c r="AO191" s="65"/>
      <c r="AP191" s="226" t="e">
        <f>IF(AP190="","",AP190+AQ190)</f>
        <v>#VALUE!</v>
      </c>
      <c r="AQ191" s="226" t="e">
        <f t="shared" ref="AQ191:AY191" si="428">AQ190+AR190</f>
        <v>#VALUE!</v>
      </c>
      <c r="AR191" s="226" t="e">
        <f t="shared" si="428"/>
        <v>#VALUE!</v>
      </c>
      <c r="AS191" s="226" t="e">
        <f t="shared" si="428"/>
        <v>#VALUE!</v>
      </c>
      <c r="AT191" s="226" t="e">
        <f t="shared" si="428"/>
        <v>#VALUE!</v>
      </c>
      <c r="AU191" s="226" t="e">
        <f t="shared" si="428"/>
        <v>#VALUE!</v>
      </c>
      <c r="AV191" s="226" t="e">
        <f t="shared" si="428"/>
        <v>#VALUE!</v>
      </c>
      <c r="AW191" s="226" t="e">
        <f t="shared" si="428"/>
        <v>#VALUE!</v>
      </c>
      <c r="AX191" s="226" t="e">
        <f t="shared" si="428"/>
        <v>#VALUE!</v>
      </c>
      <c r="AY191" s="226" t="e">
        <f t="shared" si="428"/>
        <v>#VALUE!</v>
      </c>
      <c r="AZ191" s="235"/>
      <c r="BA191" s="226" t="s">
        <v>250</v>
      </c>
      <c r="BB191" s="65"/>
      <c r="BC191" s="208"/>
      <c r="BD191" s="65"/>
      <c r="BE191" s="65"/>
      <c r="BF191" s="65"/>
      <c r="BG191" s="65"/>
      <c r="BH191" s="65"/>
      <c r="BI191" s="226" t="e">
        <f>IF(BI190="","",BI190+BJ190)</f>
        <v>#VALUE!</v>
      </c>
      <c r="BJ191" s="226" t="e">
        <f t="shared" ref="BJ191:BR191" si="429">BJ190+BK190</f>
        <v>#VALUE!</v>
      </c>
      <c r="BK191" s="226" t="e">
        <f t="shared" si="429"/>
        <v>#VALUE!</v>
      </c>
      <c r="BL191" s="226" t="e">
        <f t="shared" si="429"/>
        <v>#VALUE!</v>
      </c>
      <c r="BM191" s="226" t="e">
        <f t="shared" si="429"/>
        <v>#VALUE!</v>
      </c>
      <c r="BN191" s="226" t="e">
        <f t="shared" si="429"/>
        <v>#VALUE!</v>
      </c>
      <c r="BO191" s="226" t="e">
        <f t="shared" si="429"/>
        <v>#VALUE!</v>
      </c>
      <c r="BP191" s="226" t="e">
        <f t="shared" si="429"/>
        <v>#VALUE!</v>
      </c>
      <c r="BQ191" s="226" t="e">
        <f t="shared" si="429"/>
        <v>#VALUE!</v>
      </c>
      <c r="BR191" s="226" t="e">
        <f t="shared" si="429"/>
        <v>#VALUE!</v>
      </c>
      <c r="BS191" s="235"/>
      <c r="BT191" s="226" t="s">
        <v>250</v>
      </c>
      <c r="BU191" s="65"/>
      <c r="BV191" s="208"/>
      <c r="BW191" s="65"/>
      <c r="BX191" s="65"/>
      <c r="BY191" s="65"/>
      <c r="BZ191" s="65"/>
      <c r="CA191" s="65"/>
      <c r="CB191" s="226" t="e">
        <f>IF(CB190="","",CB190+CC190)</f>
        <v>#VALUE!</v>
      </c>
      <c r="CC191" s="226" t="e">
        <f t="shared" ref="CC191:CK191" si="430">CC190+CD190</f>
        <v>#VALUE!</v>
      </c>
      <c r="CD191" s="226" t="e">
        <f t="shared" si="430"/>
        <v>#VALUE!</v>
      </c>
      <c r="CE191" s="226" t="e">
        <f t="shared" si="430"/>
        <v>#VALUE!</v>
      </c>
      <c r="CF191" s="226" t="e">
        <f t="shared" si="430"/>
        <v>#VALUE!</v>
      </c>
      <c r="CG191" s="226" t="e">
        <f t="shared" si="430"/>
        <v>#VALUE!</v>
      </c>
      <c r="CH191" s="226" t="e">
        <f t="shared" si="430"/>
        <v>#VALUE!</v>
      </c>
      <c r="CI191" s="226" t="e">
        <f t="shared" si="430"/>
        <v>#VALUE!</v>
      </c>
      <c r="CJ191" s="226" t="e">
        <f t="shared" si="430"/>
        <v>#VALUE!</v>
      </c>
      <c r="CK191" s="226" t="e">
        <f t="shared" si="430"/>
        <v>#VALUE!</v>
      </c>
      <c r="CL191" s="235"/>
      <c r="CM191" s="226" t="s">
        <v>250</v>
      </c>
      <c r="CN191" s="65"/>
      <c r="CO191" s="208"/>
      <c r="CP191" s="65"/>
      <c r="CQ191" s="65"/>
      <c r="CR191" s="65"/>
      <c r="CS191" s="65"/>
      <c r="CT191" s="65"/>
      <c r="CU191" s="226" t="e">
        <f>IF(CU190="","",CU190+CV190)</f>
        <v>#VALUE!</v>
      </c>
      <c r="CV191" s="226" t="e">
        <f t="shared" ref="CV191:DD191" si="431">CV190+CW190</f>
        <v>#VALUE!</v>
      </c>
      <c r="CW191" s="226" t="e">
        <f t="shared" si="431"/>
        <v>#VALUE!</v>
      </c>
      <c r="CX191" s="226" t="e">
        <f t="shared" si="431"/>
        <v>#VALUE!</v>
      </c>
      <c r="CY191" s="226" t="e">
        <f t="shared" si="431"/>
        <v>#VALUE!</v>
      </c>
      <c r="CZ191" s="226" t="e">
        <f t="shared" si="431"/>
        <v>#VALUE!</v>
      </c>
      <c r="DA191" s="226" t="e">
        <f t="shared" si="431"/>
        <v>#VALUE!</v>
      </c>
      <c r="DB191" s="226" t="e">
        <f t="shared" si="431"/>
        <v>#VALUE!</v>
      </c>
      <c r="DC191" s="226" t="e">
        <f t="shared" si="431"/>
        <v>#VALUE!</v>
      </c>
      <c r="DD191" s="226" t="e">
        <f t="shared" si="431"/>
        <v>#VALUE!</v>
      </c>
      <c r="DE191" s="235"/>
      <c r="DF191" s="226" t="s">
        <v>250</v>
      </c>
      <c r="DG191" s="65"/>
      <c r="DH191" s="208"/>
      <c r="DI191" s="65"/>
      <c r="DJ191" s="65"/>
      <c r="DK191" s="65"/>
      <c r="DL191" s="65"/>
      <c r="DM191" s="65"/>
      <c r="DN191" s="65"/>
      <c r="DO191" s="65"/>
      <c r="DP191" s="65"/>
      <c r="DQ191" s="65"/>
      <c r="DR191" s="65"/>
      <c r="DS191" s="65"/>
      <c r="DT191" s="65"/>
      <c r="DU191" s="65"/>
      <c r="DV191" s="65"/>
    </row>
    <row r="192" spans="1:126" hidden="1">
      <c r="A192" s="65"/>
      <c r="B192" s="65"/>
      <c r="C192" s="65"/>
      <c r="D192" s="233" t="e">
        <f>IF(AND(D190=1,D191=0),D104,"")</f>
        <v>#VALUE!</v>
      </c>
      <c r="E192" s="233" t="e">
        <f t="shared" ref="E192:M192" si="432">IF(AND(E190=1,E191=0),E104,"")</f>
        <v>#VALUE!</v>
      </c>
      <c r="F192" s="233" t="e">
        <f t="shared" si="432"/>
        <v>#VALUE!</v>
      </c>
      <c r="G192" s="233" t="e">
        <f t="shared" si="432"/>
        <v>#VALUE!</v>
      </c>
      <c r="H192" s="233" t="e">
        <f t="shared" si="432"/>
        <v>#VALUE!</v>
      </c>
      <c r="I192" s="233" t="e">
        <f t="shared" si="432"/>
        <v>#VALUE!</v>
      </c>
      <c r="J192" s="233" t="e">
        <f t="shared" si="432"/>
        <v>#VALUE!</v>
      </c>
      <c r="K192" s="233" t="e">
        <f t="shared" si="432"/>
        <v>#VALUE!</v>
      </c>
      <c r="L192" s="233" t="e">
        <f t="shared" si="432"/>
        <v>#VALUE!</v>
      </c>
      <c r="M192" s="233" t="e">
        <f t="shared" si="432"/>
        <v>#VALUE!</v>
      </c>
      <c r="N192" s="226"/>
      <c r="O192" s="226" t="s">
        <v>251</v>
      </c>
      <c r="P192" s="65"/>
      <c r="Q192" s="65"/>
      <c r="R192" s="65"/>
      <c r="S192" s="65"/>
      <c r="T192" s="65"/>
      <c r="U192" s="65"/>
      <c r="V192" s="65"/>
      <c r="W192" s="233" t="e">
        <f>IF(AND(W190=1,W191=0),W104,"")</f>
        <v>#VALUE!</v>
      </c>
      <c r="X192" s="233" t="e">
        <f t="shared" ref="X192:AF192" si="433">IF(AND(X190=1,X191=0),X104,"")</f>
        <v>#VALUE!</v>
      </c>
      <c r="Y192" s="233" t="e">
        <f t="shared" si="433"/>
        <v>#VALUE!</v>
      </c>
      <c r="Z192" s="233" t="e">
        <f t="shared" si="433"/>
        <v>#VALUE!</v>
      </c>
      <c r="AA192" s="233" t="e">
        <f t="shared" si="433"/>
        <v>#VALUE!</v>
      </c>
      <c r="AB192" s="233" t="e">
        <f t="shared" si="433"/>
        <v>#VALUE!</v>
      </c>
      <c r="AC192" s="233" t="e">
        <f t="shared" si="433"/>
        <v>#VALUE!</v>
      </c>
      <c r="AD192" s="233" t="e">
        <f t="shared" si="433"/>
        <v>#VALUE!</v>
      </c>
      <c r="AE192" s="233" t="e">
        <f t="shared" si="433"/>
        <v>#VALUE!</v>
      </c>
      <c r="AF192" s="233" t="e">
        <f t="shared" si="433"/>
        <v>#VALUE!</v>
      </c>
      <c r="AG192" s="226"/>
      <c r="AH192" s="226" t="s">
        <v>251</v>
      </c>
      <c r="AI192" s="65"/>
      <c r="AJ192" s="65"/>
      <c r="AK192" s="65"/>
      <c r="AL192" s="65"/>
      <c r="AM192" s="65"/>
      <c r="AN192" s="65"/>
      <c r="AO192" s="65"/>
      <c r="AP192" s="233" t="e">
        <f>IF(AND(AP190=1,AP191=0),AP104,"")</f>
        <v>#VALUE!</v>
      </c>
      <c r="AQ192" s="233" t="e">
        <f t="shared" ref="AQ192:AY192" si="434">IF(AND(AQ190=1,AQ191=0),AQ104,"")</f>
        <v>#VALUE!</v>
      </c>
      <c r="AR192" s="233" t="e">
        <f t="shared" si="434"/>
        <v>#VALUE!</v>
      </c>
      <c r="AS192" s="233" t="e">
        <f t="shared" si="434"/>
        <v>#VALUE!</v>
      </c>
      <c r="AT192" s="233" t="e">
        <f t="shared" si="434"/>
        <v>#VALUE!</v>
      </c>
      <c r="AU192" s="233" t="e">
        <f t="shared" si="434"/>
        <v>#VALUE!</v>
      </c>
      <c r="AV192" s="233" t="e">
        <f t="shared" si="434"/>
        <v>#VALUE!</v>
      </c>
      <c r="AW192" s="233" t="e">
        <f t="shared" si="434"/>
        <v>#VALUE!</v>
      </c>
      <c r="AX192" s="233" t="e">
        <f t="shared" si="434"/>
        <v>#VALUE!</v>
      </c>
      <c r="AY192" s="233" t="e">
        <f t="shared" si="434"/>
        <v>#VALUE!</v>
      </c>
      <c r="AZ192" s="226"/>
      <c r="BA192" s="226" t="s">
        <v>251</v>
      </c>
      <c r="BB192" s="65"/>
      <c r="BC192" s="65"/>
      <c r="BD192" s="65"/>
      <c r="BE192" s="65"/>
      <c r="BF192" s="65"/>
      <c r="BG192" s="65"/>
      <c r="BH192" s="65"/>
      <c r="BI192" s="233" t="e">
        <f>IF(AND(BI190=1,BI191=0),BI104,"")</f>
        <v>#VALUE!</v>
      </c>
      <c r="BJ192" s="233" t="e">
        <f t="shared" ref="BJ192:BR192" si="435">IF(AND(BJ190=1,BJ191=0),BJ104,"")</f>
        <v>#VALUE!</v>
      </c>
      <c r="BK192" s="233" t="e">
        <f t="shared" si="435"/>
        <v>#VALUE!</v>
      </c>
      <c r="BL192" s="233" t="e">
        <f t="shared" si="435"/>
        <v>#VALUE!</v>
      </c>
      <c r="BM192" s="233" t="e">
        <f t="shared" si="435"/>
        <v>#VALUE!</v>
      </c>
      <c r="BN192" s="233" t="e">
        <f t="shared" si="435"/>
        <v>#VALUE!</v>
      </c>
      <c r="BO192" s="233" t="e">
        <f t="shared" si="435"/>
        <v>#VALUE!</v>
      </c>
      <c r="BP192" s="233" t="e">
        <f t="shared" si="435"/>
        <v>#VALUE!</v>
      </c>
      <c r="BQ192" s="233" t="e">
        <f t="shared" si="435"/>
        <v>#VALUE!</v>
      </c>
      <c r="BR192" s="233" t="e">
        <f t="shared" si="435"/>
        <v>#VALUE!</v>
      </c>
      <c r="BS192" s="226"/>
      <c r="BT192" s="226" t="s">
        <v>251</v>
      </c>
      <c r="BU192" s="65"/>
      <c r="BV192" s="65"/>
      <c r="BW192" s="65"/>
      <c r="BX192" s="65"/>
      <c r="BY192" s="65"/>
      <c r="BZ192" s="65"/>
      <c r="CA192" s="65"/>
      <c r="CB192" s="233" t="e">
        <f>IF(AND(CB190=1,CB191=0),CB104,"")</f>
        <v>#VALUE!</v>
      </c>
      <c r="CC192" s="233" t="e">
        <f t="shared" ref="CC192:CK192" si="436">IF(AND(CC190=1,CC191=0),CC104,"")</f>
        <v>#VALUE!</v>
      </c>
      <c r="CD192" s="233" t="e">
        <f t="shared" si="436"/>
        <v>#VALUE!</v>
      </c>
      <c r="CE192" s="233" t="e">
        <f t="shared" si="436"/>
        <v>#VALUE!</v>
      </c>
      <c r="CF192" s="233" t="e">
        <f t="shared" si="436"/>
        <v>#VALUE!</v>
      </c>
      <c r="CG192" s="233" t="e">
        <f t="shared" si="436"/>
        <v>#VALUE!</v>
      </c>
      <c r="CH192" s="233" t="e">
        <f t="shared" si="436"/>
        <v>#VALUE!</v>
      </c>
      <c r="CI192" s="233" t="e">
        <f t="shared" si="436"/>
        <v>#VALUE!</v>
      </c>
      <c r="CJ192" s="233" t="e">
        <f t="shared" si="436"/>
        <v>#VALUE!</v>
      </c>
      <c r="CK192" s="233" t="e">
        <f t="shared" si="436"/>
        <v>#VALUE!</v>
      </c>
      <c r="CL192" s="226"/>
      <c r="CM192" s="226" t="s">
        <v>251</v>
      </c>
      <c r="CN192" s="65"/>
      <c r="CO192" s="65"/>
      <c r="CP192" s="65"/>
      <c r="CQ192" s="65"/>
      <c r="CR192" s="65"/>
      <c r="CS192" s="65"/>
      <c r="CT192" s="65"/>
      <c r="CU192" s="233" t="e">
        <f>IF(AND(CU190=1,CU191=0),CU104,"")</f>
        <v>#VALUE!</v>
      </c>
      <c r="CV192" s="233" t="e">
        <f t="shared" ref="CV192:DD192" si="437">IF(AND(CV190=1,CV191=0),CV104,"")</f>
        <v>#VALUE!</v>
      </c>
      <c r="CW192" s="233" t="e">
        <f t="shared" si="437"/>
        <v>#VALUE!</v>
      </c>
      <c r="CX192" s="233" t="e">
        <f t="shared" si="437"/>
        <v>#VALUE!</v>
      </c>
      <c r="CY192" s="233" t="e">
        <f t="shared" si="437"/>
        <v>#VALUE!</v>
      </c>
      <c r="CZ192" s="233" t="e">
        <f t="shared" si="437"/>
        <v>#VALUE!</v>
      </c>
      <c r="DA192" s="233" t="e">
        <f t="shared" si="437"/>
        <v>#VALUE!</v>
      </c>
      <c r="DB192" s="233" t="e">
        <f t="shared" si="437"/>
        <v>#VALUE!</v>
      </c>
      <c r="DC192" s="233" t="e">
        <f t="shared" si="437"/>
        <v>#VALUE!</v>
      </c>
      <c r="DD192" s="233" t="e">
        <f t="shared" si="437"/>
        <v>#VALUE!</v>
      </c>
      <c r="DE192" s="226"/>
      <c r="DF192" s="226" t="s">
        <v>251</v>
      </c>
      <c r="DG192" s="65"/>
      <c r="DH192" s="65"/>
      <c r="DI192" s="65"/>
      <c r="DJ192" s="65"/>
      <c r="DK192" s="65"/>
      <c r="DL192" s="65"/>
      <c r="DM192" s="65"/>
      <c r="DN192" s="65"/>
      <c r="DO192" s="65"/>
      <c r="DP192" s="65"/>
      <c r="DQ192" s="65"/>
      <c r="DR192" s="65"/>
      <c r="DS192" s="65"/>
      <c r="DT192" s="65"/>
      <c r="DU192" s="65"/>
      <c r="DV192" s="65"/>
    </row>
    <row r="193" spans="1:126" hidden="1">
      <c r="A193" s="65"/>
      <c r="B193" s="65"/>
      <c r="C193" s="65"/>
      <c r="D193" s="233" t="e">
        <f>IF(AND(D190=1,D191=0),D122,"")</f>
        <v>#VALUE!</v>
      </c>
      <c r="E193" s="233" t="e">
        <f t="shared" ref="E193:M193" si="438">IF(AND(E190=1,E191=0),E122,"")</f>
        <v>#VALUE!</v>
      </c>
      <c r="F193" s="233" t="e">
        <f t="shared" si="438"/>
        <v>#VALUE!</v>
      </c>
      <c r="G193" s="233" t="e">
        <f t="shared" si="438"/>
        <v>#VALUE!</v>
      </c>
      <c r="H193" s="233" t="e">
        <f t="shared" si="438"/>
        <v>#VALUE!</v>
      </c>
      <c r="I193" s="233" t="e">
        <f t="shared" si="438"/>
        <v>#VALUE!</v>
      </c>
      <c r="J193" s="233" t="e">
        <f t="shared" si="438"/>
        <v>#VALUE!</v>
      </c>
      <c r="K193" s="233" t="e">
        <f t="shared" si="438"/>
        <v>#VALUE!</v>
      </c>
      <c r="L193" s="233" t="e">
        <f t="shared" si="438"/>
        <v>#VALUE!</v>
      </c>
      <c r="M193" s="233" t="e">
        <f t="shared" si="438"/>
        <v>#VALUE!</v>
      </c>
      <c r="N193" s="226"/>
      <c r="O193" s="226" t="s">
        <v>252</v>
      </c>
      <c r="P193" s="65"/>
      <c r="Q193" s="65"/>
      <c r="R193" s="65"/>
      <c r="S193" s="65"/>
      <c r="T193" s="65"/>
      <c r="U193" s="65"/>
      <c r="V193" s="65"/>
      <c r="W193" s="233" t="e">
        <f>IF(AND(W190=1,W191=0),W122,"")</f>
        <v>#VALUE!</v>
      </c>
      <c r="X193" s="233" t="e">
        <f t="shared" ref="X193:AF193" si="439">IF(AND(X190=1,X191=0),X122,"")</f>
        <v>#VALUE!</v>
      </c>
      <c r="Y193" s="233" t="e">
        <f t="shared" si="439"/>
        <v>#VALUE!</v>
      </c>
      <c r="Z193" s="233" t="e">
        <f t="shared" si="439"/>
        <v>#VALUE!</v>
      </c>
      <c r="AA193" s="233" t="e">
        <f t="shared" si="439"/>
        <v>#VALUE!</v>
      </c>
      <c r="AB193" s="233" t="e">
        <f t="shared" si="439"/>
        <v>#VALUE!</v>
      </c>
      <c r="AC193" s="233" t="e">
        <f t="shared" si="439"/>
        <v>#VALUE!</v>
      </c>
      <c r="AD193" s="233" t="e">
        <f t="shared" si="439"/>
        <v>#VALUE!</v>
      </c>
      <c r="AE193" s="233" t="e">
        <f t="shared" si="439"/>
        <v>#VALUE!</v>
      </c>
      <c r="AF193" s="233" t="e">
        <f t="shared" si="439"/>
        <v>#VALUE!</v>
      </c>
      <c r="AG193" s="226"/>
      <c r="AH193" s="226" t="s">
        <v>252</v>
      </c>
      <c r="AI193" s="65"/>
      <c r="AJ193" s="65"/>
      <c r="AK193" s="65"/>
      <c r="AL193" s="65"/>
      <c r="AM193" s="65"/>
      <c r="AN193" s="65"/>
      <c r="AO193" s="65"/>
      <c r="AP193" s="233" t="e">
        <f>IF(AND(AP190=1,AP191=0),AP122,"")</f>
        <v>#VALUE!</v>
      </c>
      <c r="AQ193" s="233" t="e">
        <f t="shared" ref="AQ193:AY193" si="440">IF(AND(AQ190=1,AQ191=0),AQ122,"")</f>
        <v>#VALUE!</v>
      </c>
      <c r="AR193" s="233" t="e">
        <f t="shared" si="440"/>
        <v>#VALUE!</v>
      </c>
      <c r="AS193" s="233" t="e">
        <f t="shared" si="440"/>
        <v>#VALUE!</v>
      </c>
      <c r="AT193" s="233" t="e">
        <f t="shared" si="440"/>
        <v>#VALUE!</v>
      </c>
      <c r="AU193" s="233" t="e">
        <f t="shared" si="440"/>
        <v>#VALUE!</v>
      </c>
      <c r="AV193" s="233" t="e">
        <f t="shared" si="440"/>
        <v>#VALUE!</v>
      </c>
      <c r="AW193" s="233" t="e">
        <f t="shared" si="440"/>
        <v>#VALUE!</v>
      </c>
      <c r="AX193" s="233" t="e">
        <f t="shared" si="440"/>
        <v>#VALUE!</v>
      </c>
      <c r="AY193" s="233" t="e">
        <f t="shared" si="440"/>
        <v>#VALUE!</v>
      </c>
      <c r="AZ193" s="226"/>
      <c r="BA193" s="226" t="s">
        <v>252</v>
      </c>
      <c r="BB193" s="65"/>
      <c r="BC193" s="65"/>
      <c r="BD193" s="65"/>
      <c r="BE193" s="65"/>
      <c r="BF193" s="65"/>
      <c r="BG193" s="65"/>
      <c r="BH193" s="65"/>
      <c r="BI193" s="233" t="e">
        <f>IF(AND(BI190=1,BI191=0),BI122,"")</f>
        <v>#VALUE!</v>
      </c>
      <c r="BJ193" s="233" t="e">
        <f t="shared" ref="BJ193:BR193" si="441">IF(AND(BJ190=1,BJ191=0),BJ122,"")</f>
        <v>#VALUE!</v>
      </c>
      <c r="BK193" s="233" t="e">
        <f t="shared" si="441"/>
        <v>#VALUE!</v>
      </c>
      <c r="BL193" s="233" t="e">
        <f t="shared" si="441"/>
        <v>#VALUE!</v>
      </c>
      <c r="BM193" s="233" t="e">
        <f t="shared" si="441"/>
        <v>#VALUE!</v>
      </c>
      <c r="BN193" s="233" t="e">
        <f t="shared" si="441"/>
        <v>#VALUE!</v>
      </c>
      <c r="BO193" s="233" t="e">
        <f t="shared" si="441"/>
        <v>#VALUE!</v>
      </c>
      <c r="BP193" s="233" t="e">
        <f t="shared" si="441"/>
        <v>#VALUE!</v>
      </c>
      <c r="BQ193" s="233" t="e">
        <f t="shared" si="441"/>
        <v>#VALUE!</v>
      </c>
      <c r="BR193" s="233" t="e">
        <f t="shared" si="441"/>
        <v>#VALUE!</v>
      </c>
      <c r="BS193" s="226"/>
      <c r="BT193" s="226" t="s">
        <v>252</v>
      </c>
      <c r="BU193" s="65"/>
      <c r="BV193" s="65"/>
      <c r="BW193" s="65"/>
      <c r="BX193" s="65"/>
      <c r="BY193" s="65"/>
      <c r="BZ193" s="65"/>
      <c r="CA193" s="65"/>
      <c r="CB193" s="233" t="e">
        <f>IF(AND(CB190=1,CB191=0),CB122,"")</f>
        <v>#VALUE!</v>
      </c>
      <c r="CC193" s="233" t="e">
        <f t="shared" ref="CC193:CK193" si="442">IF(AND(CC190=1,CC191=0),CC122,"")</f>
        <v>#VALUE!</v>
      </c>
      <c r="CD193" s="233" t="e">
        <f t="shared" si="442"/>
        <v>#VALUE!</v>
      </c>
      <c r="CE193" s="233" t="e">
        <f t="shared" si="442"/>
        <v>#VALUE!</v>
      </c>
      <c r="CF193" s="233" t="e">
        <f t="shared" si="442"/>
        <v>#VALUE!</v>
      </c>
      <c r="CG193" s="233" t="e">
        <f t="shared" si="442"/>
        <v>#VALUE!</v>
      </c>
      <c r="CH193" s="233" t="e">
        <f t="shared" si="442"/>
        <v>#VALUE!</v>
      </c>
      <c r="CI193" s="233" t="e">
        <f t="shared" si="442"/>
        <v>#VALUE!</v>
      </c>
      <c r="CJ193" s="233" t="e">
        <f t="shared" si="442"/>
        <v>#VALUE!</v>
      </c>
      <c r="CK193" s="233" t="e">
        <f t="shared" si="442"/>
        <v>#VALUE!</v>
      </c>
      <c r="CL193" s="226"/>
      <c r="CM193" s="226" t="s">
        <v>252</v>
      </c>
      <c r="CN193" s="65"/>
      <c r="CO193" s="65"/>
      <c r="CP193" s="65"/>
      <c r="CQ193" s="65"/>
      <c r="CR193" s="65"/>
      <c r="CS193" s="65"/>
      <c r="CT193" s="65"/>
      <c r="CU193" s="233" t="e">
        <f>IF(AND(CU190=1,CU191=0),CU122,"")</f>
        <v>#VALUE!</v>
      </c>
      <c r="CV193" s="233" t="e">
        <f t="shared" ref="CV193:DD193" si="443">IF(AND(CV190=1,CV191=0),CV122,"")</f>
        <v>#VALUE!</v>
      </c>
      <c r="CW193" s="233" t="e">
        <f t="shared" si="443"/>
        <v>#VALUE!</v>
      </c>
      <c r="CX193" s="233" t="e">
        <f t="shared" si="443"/>
        <v>#VALUE!</v>
      </c>
      <c r="CY193" s="233" t="e">
        <f t="shared" si="443"/>
        <v>#VALUE!</v>
      </c>
      <c r="CZ193" s="233" t="e">
        <f t="shared" si="443"/>
        <v>#VALUE!</v>
      </c>
      <c r="DA193" s="233" t="e">
        <f t="shared" si="443"/>
        <v>#VALUE!</v>
      </c>
      <c r="DB193" s="233" t="e">
        <f t="shared" si="443"/>
        <v>#VALUE!</v>
      </c>
      <c r="DC193" s="233" t="e">
        <f t="shared" si="443"/>
        <v>#VALUE!</v>
      </c>
      <c r="DD193" s="233" t="e">
        <f t="shared" si="443"/>
        <v>#VALUE!</v>
      </c>
      <c r="DE193" s="226"/>
      <c r="DF193" s="226" t="s">
        <v>252</v>
      </c>
      <c r="DG193" s="65"/>
      <c r="DH193" s="65"/>
      <c r="DI193" s="65"/>
      <c r="DJ193" s="65"/>
      <c r="DK193" s="65"/>
      <c r="DL193" s="65"/>
      <c r="DM193" s="65"/>
      <c r="DN193" s="65"/>
      <c r="DO193" s="65"/>
      <c r="DP193" s="65"/>
      <c r="DQ193" s="65"/>
      <c r="DR193" s="65"/>
      <c r="DS193" s="65"/>
      <c r="DT193" s="65"/>
      <c r="DU193" s="65"/>
      <c r="DV193" s="65"/>
    </row>
    <row r="194" spans="1:126" hidden="1">
      <c r="A194" s="65"/>
      <c r="B194" s="65"/>
      <c r="C194" s="65"/>
      <c r="D194" s="233" t="e">
        <f>IF(AND(D190=1,D191=0),E104,"")</f>
        <v>#VALUE!</v>
      </c>
      <c r="E194" s="233" t="e">
        <f t="shared" ref="E194:M194" si="444">IF(AND(E190=1,E191=0),F104,"")</f>
        <v>#VALUE!</v>
      </c>
      <c r="F194" s="233" t="e">
        <f t="shared" si="444"/>
        <v>#VALUE!</v>
      </c>
      <c r="G194" s="233" t="e">
        <f t="shared" si="444"/>
        <v>#VALUE!</v>
      </c>
      <c r="H194" s="233" t="e">
        <f t="shared" si="444"/>
        <v>#VALUE!</v>
      </c>
      <c r="I194" s="233" t="e">
        <f t="shared" si="444"/>
        <v>#VALUE!</v>
      </c>
      <c r="J194" s="233" t="e">
        <f t="shared" si="444"/>
        <v>#VALUE!</v>
      </c>
      <c r="K194" s="233" t="e">
        <f t="shared" si="444"/>
        <v>#VALUE!</v>
      </c>
      <c r="L194" s="233" t="e">
        <f t="shared" si="444"/>
        <v>#VALUE!</v>
      </c>
      <c r="M194" s="233" t="e">
        <f t="shared" si="444"/>
        <v>#VALUE!</v>
      </c>
      <c r="N194" s="226"/>
      <c r="O194" s="226" t="s">
        <v>253</v>
      </c>
      <c r="P194" s="65"/>
      <c r="Q194" s="65"/>
      <c r="R194" s="65"/>
      <c r="S194" s="65"/>
      <c r="T194" s="65"/>
      <c r="U194" s="65"/>
      <c r="V194" s="65"/>
      <c r="W194" s="233" t="e">
        <f t="shared" ref="W194:AF194" si="445">IF(AND(W190=1,W191=0),X104,"")</f>
        <v>#VALUE!</v>
      </c>
      <c r="X194" s="233" t="e">
        <f t="shared" si="445"/>
        <v>#VALUE!</v>
      </c>
      <c r="Y194" s="233" t="e">
        <f t="shared" si="445"/>
        <v>#VALUE!</v>
      </c>
      <c r="Z194" s="233" t="e">
        <f t="shared" si="445"/>
        <v>#VALUE!</v>
      </c>
      <c r="AA194" s="233" t="e">
        <f t="shared" si="445"/>
        <v>#VALUE!</v>
      </c>
      <c r="AB194" s="233" t="e">
        <f t="shared" si="445"/>
        <v>#VALUE!</v>
      </c>
      <c r="AC194" s="233" t="e">
        <f t="shared" si="445"/>
        <v>#VALUE!</v>
      </c>
      <c r="AD194" s="233" t="e">
        <f t="shared" si="445"/>
        <v>#VALUE!</v>
      </c>
      <c r="AE194" s="233" t="e">
        <f t="shared" si="445"/>
        <v>#VALUE!</v>
      </c>
      <c r="AF194" s="233" t="e">
        <f t="shared" si="445"/>
        <v>#VALUE!</v>
      </c>
      <c r="AG194" s="226"/>
      <c r="AH194" s="226" t="s">
        <v>253</v>
      </c>
      <c r="AI194" s="65"/>
      <c r="AJ194" s="65"/>
      <c r="AK194" s="65"/>
      <c r="AL194" s="65"/>
      <c r="AM194" s="65"/>
      <c r="AN194" s="65"/>
      <c r="AO194" s="65"/>
      <c r="AP194" s="233" t="e">
        <f t="shared" ref="AP194:AY194" si="446">IF(AND(AP190=1,AP191=0),AQ104,"")</f>
        <v>#VALUE!</v>
      </c>
      <c r="AQ194" s="233" t="e">
        <f t="shared" si="446"/>
        <v>#VALUE!</v>
      </c>
      <c r="AR194" s="233" t="e">
        <f t="shared" si="446"/>
        <v>#VALUE!</v>
      </c>
      <c r="AS194" s="233" t="e">
        <f t="shared" si="446"/>
        <v>#VALUE!</v>
      </c>
      <c r="AT194" s="233" t="e">
        <f t="shared" si="446"/>
        <v>#VALUE!</v>
      </c>
      <c r="AU194" s="233" t="e">
        <f t="shared" si="446"/>
        <v>#VALUE!</v>
      </c>
      <c r="AV194" s="233" t="e">
        <f t="shared" si="446"/>
        <v>#VALUE!</v>
      </c>
      <c r="AW194" s="233" t="e">
        <f t="shared" si="446"/>
        <v>#VALUE!</v>
      </c>
      <c r="AX194" s="233" t="e">
        <f t="shared" si="446"/>
        <v>#VALUE!</v>
      </c>
      <c r="AY194" s="233" t="e">
        <f t="shared" si="446"/>
        <v>#VALUE!</v>
      </c>
      <c r="AZ194" s="226"/>
      <c r="BA194" s="226" t="s">
        <v>253</v>
      </c>
      <c r="BB194" s="65"/>
      <c r="BC194" s="65"/>
      <c r="BD194" s="65"/>
      <c r="BE194" s="65"/>
      <c r="BF194" s="65"/>
      <c r="BG194" s="65"/>
      <c r="BH194" s="65"/>
      <c r="BI194" s="233" t="e">
        <f t="shared" ref="BI194:BR194" si="447">IF(AND(BI190=1,BI191=0),BJ104,"")</f>
        <v>#VALUE!</v>
      </c>
      <c r="BJ194" s="233" t="e">
        <f t="shared" si="447"/>
        <v>#VALUE!</v>
      </c>
      <c r="BK194" s="233" t="e">
        <f t="shared" si="447"/>
        <v>#VALUE!</v>
      </c>
      <c r="BL194" s="233" t="e">
        <f t="shared" si="447"/>
        <v>#VALUE!</v>
      </c>
      <c r="BM194" s="233" t="e">
        <f t="shared" si="447"/>
        <v>#VALUE!</v>
      </c>
      <c r="BN194" s="233" t="e">
        <f t="shared" si="447"/>
        <v>#VALUE!</v>
      </c>
      <c r="BO194" s="233" t="e">
        <f t="shared" si="447"/>
        <v>#VALUE!</v>
      </c>
      <c r="BP194" s="233" t="e">
        <f t="shared" si="447"/>
        <v>#VALUE!</v>
      </c>
      <c r="BQ194" s="233" t="e">
        <f t="shared" si="447"/>
        <v>#VALUE!</v>
      </c>
      <c r="BR194" s="233" t="e">
        <f t="shared" si="447"/>
        <v>#VALUE!</v>
      </c>
      <c r="BS194" s="226"/>
      <c r="BT194" s="226" t="s">
        <v>253</v>
      </c>
      <c r="BU194" s="65"/>
      <c r="BV194" s="65"/>
      <c r="BW194" s="65"/>
      <c r="BX194" s="65"/>
      <c r="BY194" s="65"/>
      <c r="BZ194" s="65"/>
      <c r="CA194" s="65"/>
      <c r="CB194" s="233" t="e">
        <f t="shared" ref="CB194:CK194" si="448">IF(AND(CB190=1,CB191=0),CC104,"")</f>
        <v>#VALUE!</v>
      </c>
      <c r="CC194" s="233" t="e">
        <f t="shared" si="448"/>
        <v>#VALUE!</v>
      </c>
      <c r="CD194" s="233" t="e">
        <f t="shared" si="448"/>
        <v>#VALUE!</v>
      </c>
      <c r="CE194" s="233" t="e">
        <f t="shared" si="448"/>
        <v>#VALUE!</v>
      </c>
      <c r="CF194" s="233" t="e">
        <f t="shared" si="448"/>
        <v>#VALUE!</v>
      </c>
      <c r="CG194" s="233" t="e">
        <f t="shared" si="448"/>
        <v>#VALUE!</v>
      </c>
      <c r="CH194" s="233" t="e">
        <f t="shared" si="448"/>
        <v>#VALUE!</v>
      </c>
      <c r="CI194" s="233" t="e">
        <f t="shared" si="448"/>
        <v>#VALUE!</v>
      </c>
      <c r="CJ194" s="233" t="e">
        <f t="shared" si="448"/>
        <v>#VALUE!</v>
      </c>
      <c r="CK194" s="233" t="e">
        <f t="shared" si="448"/>
        <v>#VALUE!</v>
      </c>
      <c r="CL194" s="226"/>
      <c r="CM194" s="226" t="s">
        <v>253</v>
      </c>
      <c r="CN194" s="65"/>
      <c r="CO194" s="65"/>
      <c r="CP194" s="65"/>
      <c r="CQ194" s="65"/>
      <c r="CR194" s="65"/>
      <c r="CS194" s="65"/>
      <c r="CT194" s="65"/>
      <c r="CU194" s="233" t="e">
        <f t="shared" ref="CU194:DD194" si="449">IF(AND(CU190=1,CU191=0),CV104,"")</f>
        <v>#VALUE!</v>
      </c>
      <c r="CV194" s="233" t="e">
        <f t="shared" si="449"/>
        <v>#VALUE!</v>
      </c>
      <c r="CW194" s="233" t="e">
        <f t="shared" si="449"/>
        <v>#VALUE!</v>
      </c>
      <c r="CX194" s="233" t="e">
        <f t="shared" si="449"/>
        <v>#VALUE!</v>
      </c>
      <c r="CY194" s="233" t="e">
        <f t="shared" si="449"/>
        <v>#VALUE!</v>
      </c>
      <c r="CZ194" s="233" t="e">
        <f t="shared" si="449"/>
        <v>#VALUE!</v>
      </c>
      <c r="DA194" s="233" t="e">
        <f t="shared" si="449"/>
        <v>#VALUE!</v>
      </c>
      <c r="DB194" s="233" t="e">
        <f t="shared" si="449"/>
        <v>#VALUE!</v>
      </c>
      <c r="DC194" s="233" t="e">
        <f t="shared" si="449"/>
        <v>#VALUE!</v>
      </c>
      <c r="DD194" s="233" t="e">
        <f t="shared" si="449"/>
        <v>#VALUE!</v>
      </c>
      <c r="DE194" s="226"/>
      <c r="DF194" s="226" t="s">
        <v>253</v>
      </c>
      <c r="DG194" s="65"/>
      <c r="DH194" s="65"/>
      <c r="DI194" s="65"/>
      <c r="DJ194" s="65"/>
      <c r="DK194" s="65"/>
      <c r="DL194" s="65"/>
      <c r="DM194" s="65"/>
      <c r="DN194" s="65"/>
      <c r="DO194" s="65"/>
      <c r="DP194" s="65"/>
      <c r="DQ194" s="65"/>
      <c r="DR194" s="65"/>
      <c r="DS194" s="65"/>
      <c r="DT194" s="65"/>
      <c r="DU194" s="65"/>
      <c r="DV194" s="65"/>
    </row>
    <row r="195" spans="1:126" hidden="1">
      <c r="A195" s="65"/>
      <c r="B195" s="65"/>
      <c r="C195" s="65"/>
      <c r="D195" s="233" t="e">
        <f>IF(AND(D190=1,D191=0),E122,"")</f>
        <v>#VALUE!</v>
      </c>
      <c r="E195" s="233" t="e">
        <f t="shared" ref="E195:M195" si="450">IF(AND(E190=1,E191=0),F122,"")</f>
        <v>#VALUE!</v>
      </c>
      <c r="F195" s="233" t="e">
        <f t="shared" si="450"/>
        <v>#VALUE!</v>
      </c>
      <c r="G195" s="233" t="e">
        <f t="shared" si="450"/>
        <v>#VALUE!</v>
      </c>
      <c r="H195" s="233" t="e">
        <f t="shared" si="450"/>
        <v>#VALUE!</v>
      </c>
      <c r="I195" s="233" t="e">
        <f t="shared" si="450"/>
        <v>#VALUE!</v>
      </c>
      <c r="J195" s="233" t="e">
        <f t="shared" si="450"/>
        <v>#VALUE!</v>
      </c>
      <c r="K195" s="233" t="e">
        <f t="shared" si="450"/>
        <v>#VALUE!</v>
      </c>
      <c r="L195" s="233" t="e">
        <f t="shared" si="450"/>
        <v>#VALUE!</v>
      </c>
      <c r="M195" s="233" t="e">
        <f t="shared" si="450"/>
        <v>#VALUE!</v>
      </c>
      <c r="N195" s="226"/>
      <c r="O195" s="226" t="s">
        <v>254</v>
      </c>
      <c r="P195" s="65"/>
      <c r="Q195" s="65"/>
      <c r="R195" s="65"/>
      <c r="S195" s="65"/>
      <c r="T195" s="65"/>
      <c r="U195" s="65"/>
      <c r="V195" s="65"/>
      <c r="W195" s="233" t="e">
        <f t="shared" ref="W195:AF195" si="451">IF(AND(W190=1,W191=0),X122,"")</f>
        <v>#VALUE!</v>
      </c>
      <c r="X195" s="233" t="e">
        <f t="shared" si="451"/>
        <v>#VALUE!</v>
      </c>
      <c r="Y195" s="233" t="e">
        <f t="shared" si="451"/>
        <v>#VALUE!</v>
      </c>
      <c r="Z195" s="233" t="e">
        <f t="shared" si="451"/>
        <v>#VALUE!</v>
      </c>
      <c r="AA195" s="233" t="e">
        <f t="shared" si="451"/>
        <v>#VALUE!</v>
      </c>
      <c r="AB195" s="233" t="e">
        <f t="shared" si="451"/>
        <v>#VALUE!</v>
      </c>
      <c r="AC195" s="233" t="e">
        <f t="shared" si="451"/>
        <v>#VALUE!</v>
      </c>
      <c r="AD195" s="233" t="e">
        <f t="shared" si="451"/>
        <v>#VALUE!</v>
      </c>
      <c r="AE195" s="233" t="e">
        <f t="shared" si="451"/>
        <v>#VALUE!</v>
      </c>
      <c r="AF195" s="233" t="e">
        <f t="shared" si="451"/>
        <v>#VALUE!</v>
      </c>
      <c r="AG195" s="226"/>
      <c r="AH195" s="226" t="s">
        <v>254</v>
      </c>
      <c r="AI195" s="65"/>
      <c r="AJ195" s="65"/>
      <c r="AK195" s="65"/>
      <c r="AL195" s="65"/>
      <c r="AM195" s="65"/>
      <c r="AN195" s="65"/>
      <c r="AO195" s="65"/>
      <c r="AP195" s="233" t="e">
        <f t="shared" ref="AP195:AY195" si="452">IF(AND(AP190=1,AP191=0),AQ122,"")</f>
        <v>#VALUE!</v>
      </c>
      <c r="AQ195" s="233" t="e">
        <f t="shared" si="452"/>
        <v>#VALUE!</v>
      </c>
      <c r="AR195" s="233" t="e">
        <f t="shared" si="452"/>
        <v>#VALUE!</v>
      </c>
      <c r="AS195" s="233" t="e">
        <f t="shared" si="452"/>
        <v>#VALUE!</v>
      </c>
      <c r="AT195" s="233" t="e">
        <f t="shared" si="452"/>
        <v>#VALUE!</v>
      </c>
      <c r="AU195" s="233" t="e">
        <f t="shared" si="452"/>
        <v>#VALUE!</v>
      </c>
      <c r="AV195" s="233" t="e">
        <f t="shared" si="452"/>
        <v>#VALUE!</v>
      </c>
      <c r="AW195" s="233" t="e">
        <f t="shared" si="452"/>
        <v>#VALUE!</v>
      </c>
      <c r="AX195" s="233" t="e">
        <f t="shared" si="452"/>
        <v>#VALUE!</v>
      </c>
      <c r="AY195" s="233" t="e">
        <f t="shared" si="452"/>
        <v>#VALUE!</v>
      </c>
      <c r="AZ195" s="226"/>
      <c r="BA195" s="226" t="s">
        <v>254</v>
      </c>
      <c r="BB195" s="65"/>
      <c r="BC195" s="65"/>
      <c r="BD195" s="65"/>
      <c r="BE195" s="65"/>
      <c r="BF195" s="65"/>
      <c r="BG195" s="65"/>
      <c r="BH195" s="65"/>
      <c r="BI195" s="233" t="e">
        <f t="shared" ref="BI195:BR195" si="453">IF(AND(BI190=1,BI191=0),BJ122,"")</f>
        <v>#VALUE!</v>
      </c>
      <c r="BJ195" s="233" t="e">
        <f t="shared" si="453"/>
        <v>#VALUE!</v>
      </c>
      <c r="BK195" s="233" t="e">
        <f t="shared" si="453"/>
        <v>#VALUE!</v>
      </c>
      <c r="BL195" s="233" t="e">
        <f t="shared" si="453"/>
        <v>#VALUE!</v>
      </c>
      <c r="BM195" s="233" t="e">
        <f t="shared" si="453"/>
        <v>#VALUE!</v>
      </c>
      <c r="BN195" s="233" t="e">
        <f t="shared" si="453"/>
        <v>#VALUE!</v>
      </c>
      <c r="BO195" s="233" t="e">
        <f t="shared" si="453"/>
        <v>#VALUE!</v>
      </c>
      <c r="BP195" s="233" t="e">
        <f t="shared" si="453"/>
        <v>#VALUE!</v>
      </c>
      <c r="BQ195" s="233" t="e">
        <f t="shared" si="453"/>
        <v>#VALUE!</v>
      </c>
      <c r="BR195" s="233" t="e">
        <f t="shared" si="453"/>
        <v>#VALUE!</v>
      </c>
      <c r="BS195" s="226"/>
      <c r="BT195" s="226" t="s">
        <v>254</v>
      </c>
      <c r="BU195" s="65"/>
      <c r="BV195" s="65"/>
      <c r="BW195" s="65"/>
      <c r="BX195" s="65"/>
      <c r="BY195" s="65"/>
      <c r="BZ195" s="65"/>
      <c r="CA195" s="65"/>
      <c r="CB195" s="233" t="e">
        <f t="shared" ref="CB195:CK195" si="454">IF(AND(CB190=1,CB191=0),CC122,"")</f>
        <v>#VALUE!</v>
      </c>
      <c r="CC195" s="233" t="e">
        <f t="shared" si="454"/>
        <v>#VALUE!</v>
      </c>
      <c r="CD195" s="233" t="e">
        <f t="shared" si="454"/>
        <v>#VALUE!</v>
      </c>
      <c r="CE195" s="233" t="e">
        <f t="shared" si="454"/>
        <v>#VALUE!</v>
      </c>
      <c r="CF195" s="233" t="e">
        <f t="shared" si="454"/>
        <v>#VALUE!</v>
      </c>
      <c r="CG195" s="233" t="e">
        <f t="shared" si="454"/>
        <v>#VALUE!</v>
      </c>
      <c r="CH195" s="233" t="e">
        <f t="shared" si="454"/>
        <v>#VALUE!</v>
      </c>
      <c r="CI195" s="233" t="e">
        <f t="shared" si="454"/>
        <v>#VALUE!</v>
      </c>
      <c r="CJ195" s="233" t="e">
        <f t="shared" si="454"/>
        <v>#VALUE!</v>
      </c>
      <c r="CK195" s="233" t="e">
        <f t="shared" si="454"/>
        <v>#VALUE!</v>
      </c>
      <c r="CL195" s="226"/>
      <c r="CM195" s="226" t="s">
        <v>254</v>
      </c>
      <c r="CN195" s="65"/>
      <c r="CO195" s="65"/>
      <c r="CP195" s="65"/>
      <c r="CQ195" s="65"/>
      <c r="CR195" s="65"/>
      <c r="CS195" s="65"/>
      <c r="CT195" s="65"/>
      <c r="CU195" s="233" t="e">
        <f t="shared" ref="CU195:DD195" si="455">IF(AND(CU190=1,CU191=0),CV122,"")</f>
        <v>#VALUE!</v>
      </c>
      <c r="CV195" s="233" t="e">
        <f t="shared" si="455"/>
        <v>#VALUE!</v>
      </c>
      <c r="CW195" s="233" t="e">
        <f t="shared" si="455"/>
        <v>#VALUE!</v>
      </c>
      <c r="CX195" s="233" t="e">
        <f t="shared" si="455"/>
        <v>#VALUE!</v>
      </c>
      <c r="CY195" s="233" t="e">
        <f t="shared" si="455"/>
        <v>#VALUE!</v>
      </c>
      <c r="CZ195" s="233" t="e">
        <f t="shared" si="455"/>
        <v>#VALUE!</v>
      </c>
      <c r="DA195" s="233" t="e">
        <f t="shared" si="455"/>
        <v>#VALUE!</v>
      </c>
      <c r="DB195" s="233" t="e">
        <f t="shared" si="455"/>
        <v>#VALUE!</v>
      </c>
      <c r="DC195" s="233" t="e">
        <f t="shared" si="455"/>
        <v>#VALUE!</v>
      </c>
      <c r="DD195" s="233" t="e">
        <f t="shared" si="455"/>
        <v>#VALUE!</v>
      </c>
      <c r="DE195" s="226"/>
      <c r="DF195" s="226" t="s">
        <v>254</v>
      </c>
      <c r="DG195" s="65"/>
      <c r="DH195" s="65"/>
      <c r="DI195" s="65"/>
      <c r="DJ195" s="65"/>
      <c r="DK195" s="65"/>
      <c r="DL195" s="65"/>
      <c r="DM195" s="65"/>
      <c r="DN195" s="65"/>
      <c r="DO195" s="65"/>
      <c r="DP195" s="65"/>
      <c r="DQ195" s="65"/>
      <c r="DR195" s="65"/>
      <c r="DS195" s="65"/>
      <c r="DT195" s="65"/>
      <c r="DU195" s="65"/>
      <c r="DV195" s="65"/>
    </row>
    <row r="196" spans="1:126" hidden="1">
      <c r="A196" s="65"/>
      <c r="B196" s="65"/>
      <c r="C196" s="65"/>
      <c r="D196" s="233" t="e">
        <f>D192+(30-D193)*(D194-D192)/(D195-D193)</f>
        <v>#VALUE!</v>
      </c>
      <c r="E196" s="233" t="e">
        <f t="shared" ref="E196:M196" si="456">E192+(30-E193)*(E194-E192)/(E195-E193)</f>
        <v>#VALUE!</v>
      </c>
      <c r="F196" s="233" t="e">
        <f t="shared" si="456"/>
        <v>#VALUE!</v>
      </c>
      <c r="G196" s="233" t="e">
        <f t="shared" si="456"/>
        <v>#VALUE!</v>
      </c>
      <c r="H196" s="233" t="e">
        <f t="shared" si="456"/>
        <v>#VALUE!</v>
      </c>
      <c r="I196" s="233" t="e">
        <f t="shared" si="456"/>
        <v>#VALUE!</v>
      </c>
      <c r="J196" s="233" t="e">
        <f t="shared" si="456"/>
        <v>#VALUE!</v>
      </c>
      <c r="K196" s="233" t="e">
        <f t="shared" si="456"/>
        <v>#VALUE!</v>
      </c>
      <c r="L196" s="233" t="e">
        <f t="shared" si="456"/>
        <v>#VALUE!</v>
      </c>
      <c r="M196" s="233" t="e">
        <f t="shared" si="456"/>
        <v>#VALUE!</v>
      </c>
      <c r="N196" s="226"/>
      <c r="O196" s="226" t="s">
        <v>109</v>
      </c>
      <c r="P196" s="65"/>
      <c r="Q196" s="65"/>
      <c r="R196" s="65"/>
      <c r="S196" s="65"/>
      <c r="T196" s="65"/>
      <c r="U196" s="65"/>
      <c r="V196" s="65"/>
      <c r="W196" s="233" t="e">
        <f>W192+(30-W193)*(W194-W192)/(W195-W193)</f>
        <v>#VALUE!</v>
      </c>
      <c r="X196" s="233" t="e">
        <f t="shared" ref="X196:AF196" si="457">X192+(30-X193)*(X194-X192)/(X195-X193)</f>
        <v>#VALUE!</v>
      </c>
      <c r="Y196" s="233" t="e">
        <f t="shared" si="457"/>
        <v>#VALUE!</v>
      </c>
      <c r="Z196" s="233" t="e">
        <f t="shared" si="457"/>
        <v>#VALUE!</v>
      </c>
      <c r="AA196" s="233" t="e">
        <f t="shared" si="457"/>
        <v>#VALUE!</v>
      </c>
      <c r="AB196" s="233" t="e">
        <f t="shared" si="457"/>
        <v>#VALUE!</v>
      </c>
      <c r="AC196" s="233" t="e">
        <f t="shared" si="457"/>
        <v>#VALUE!</v>
      </c>
      <c r="AD196" s="233" t="e">
        <f t="shared" si="457"/>
        <v>#VALUE!</v>
      </c>
      <c r="AE196" s="233" t="e">
        <f t="shared" si="457"/>
        <v>#VALUE!</v>
      </c>
      <c r="AF196" s="233" t="e">
        <f t="shared" si="457"/>
        <v>#VALUE!</v>
      </c>
      <c r="AG196" s="226"/>
      <c r="AH196" s="226" t="s">
        <v>109</v>
      </c>
      <c r="AI196" s="65"/>
      <c r="AJ196" s="65"/>
      <c r="AK196" s="65"/>
      <c r="AL196" s="65"/>
      <c r="AM196" s="65"/>
      <c r="AN196" s="65"/>
      <c r="AO196" s="65"/>
      <c r="AP196" s="233" t="e">
        <f>AP192+(30-AP193)*(AP194-AP192)/(AP195-AP193)</f>
        <v>#VALUE!</v>
      </c>
      <c r="AQ196" s="233" t="e">
        <f t="shared" ref="AQ196:AY196" si="458">AQ192+(30-AQ193)*(AQ194-AQ192)/(AQ195-AQ193)</f>
        <v>#VALUE!</v>
      </c>
      <c r="AR196" s="233" t="e">
        <f t="shared" si="458"/>
        <v>#VALUE!</v>
      </c>
      <c r="AS196" s="233" t="e">
        <f t="shared" si="458"/>
        <v>#VALUE!</v>
      </c>
      <c r="AT196" s="233" t="e">
        <f t="shared" si="458"/>
        <v>#VALUE!</v>
      </c>
      <c r="AU196" s="233" t="e">
        <f t="shared" si="458"/>
        <v>#VALUE!</v>
      </c>
      <c r="AV196" s="233" t="e">
        <f t="shared" si="458"/>
        <v>#VALUE!</v>
      </c>
      <c r="AW196" s="233" t="e">
        <f t="shared" si="458"/>
        <v>#VALUE!</v>
      </c>
      <c r="AX196" s="233" t="e">
        <f t="shared" si="458"/>
        <v>#VALUE!</v>
      </c>
      <c r="AY196" s="233" t="e">
        <f t="shared" si="458"/>
        <v>#VALUE!</v>
      </c>
      <c r="AZ196" s="226"/>
      <c r="BA196" s="226" t="s">
        <v>109</v>
      </c>
      <c r="BB196" s="65"/>
      <c r="BC196" s="65"/>
      <c r="BD196" s="65"/>
      <c r="BE196" s="65"/>
      <c r="BF196" s="65"/>
      <c r="BG196" s="65"/>
      <c r="BH196" s="65"/>
      <c r="BI196" s="233" t="e">
        <f>BI192+(30-BI193)*(BI194-BI192)/(BI195-BI193)</f>
        <v>#VALUE!</v>
      </c>
      <c r="BJ196" s="233" t="e">
        <f t="shared" ref="BJ196:BR196" si="459">BJ192+(30-BJ193)*(BJ194-BJ192)/(BJ195-BJ193)</f>
        <v>#VALUE!</v>
      </c>
      <c r="BK196" s="233" t="e">
        <f t="shared" si="459"/>
        <v>#VALUE!</v>
      </c>
      <c r="BL196" s="233" t="e">
        <f t="shared" si="459"/>
        <v>#VALUE!</v>
      </c>
      <c r="BM196" s="233" t="e">
        <f t="shared" si="459"/>
        <v>#VALUE!</v>
      </c>
      <c r="BN196" s="233" t="e">
        <f t="shared" si="459"/>
        <v>#VALUE!</v>
      </c>
      <c r="BO196" s="233" t="e">
        <f t="shared" si="459"/>
        <v>#VALUE!</v>
      </c>
      <c r="BP196" s="233" t="e">
        <f t="shared" si="459"/>
        <v>#VALUE!</v>
      </c>
      <c r="BQ196" s="233" t="e">
        <f t="shared" si="459"/>
        <v>#VALUE!</v>
      </c>
      <c r="BR196" s="233" t="e">
        <f t="shared" si="459"/>
        <v>#VALUE!</v>
      </c>
      <c r="BS196" s="226"/>
      <c r="BT196" s="226" t="s">
        <v>109</v>
      </c>
      <c r="BU196" s="65"/>
      <c r="BV196" s="65"/>
      <c r="BW196" s="65"/>
      <c r="BX196" s="65"/>
      <c r="BY196" s="65"/>
      <c r="BZ196" s="65"/>
      <c r="CA196" s="65"/>
      <c r="CB196" s="233" t="e">
        <f>CB192+(30-CB193)*(CB194-CB192)/(CB195-CB193)</f>
        <v>#VALUE!</v>
      </c>
      <c r="CC196" s="233" t="e">
        <f t="shared" ref="CC196:CK196" si="460">CC192+(30-CC193)*(CC194-CC192)/(CC195-CC193)</f>
        <v>#VALUE!</v>
      </c>
      <c r="CD196" s="233" t="e">
        <f t="shared" si="460"/>
        <v>#VALUE!</v>
      </c>
      <c r="CE196" s="233" t="e">
        <f t="shared" si="460"/>
        <v>#VALUE!</v>
      </c>
      <c r="CF196" s="233" t="e">
        <f t="shared" si="460"/>
        <v>#VALUE!</v>
      </c>
      <c r="CG196" s="233" t="e">
        <f t="shared" si="460"/>
        <v>#VALUE!</v>
      </c>
      <c r="CH196" s="233" t="e">
        <f t="shared" si="460"/>
        <v>#VALUE!</v>
      </c>
      <c r="CI196" s="233" t="e">
        <f t="shared" si="460"/>
        <v>#VALUE!</v>
      </c>
      <c r="CJ196" s="233" t="e">
        <f t="shared" si="460"/>
        <v>#VALUE!</v>
      </c>
      <c r="CK196" s="233" t="e">
        <f t="shared" si="460"/>
        <v>#VALUE!</v>
      </c>
      <c r="CL196" s="226"/>
      <c r="CM196" s="226" t="s">
        <v>109</v>
      </c>
      <c r="CN196" s="65"/>
      <c r="CO196" s="65"/>
      <c r="CP196" s="65"/>
      <c r="CQ196" s="65"/>
      <c r="CR196" s="65"/>
      <c r="CS196" s="65"/>
      <c r="CT196" s="65"/>
      <c r="CU196" s="233" t="e">
        <f>CU192+(30-CU193)*(CU194-CU192)/(CU195-CU193)</f>
        <v>#VALUE!</v>
      </c>
      <c r="CV196" s="233" t="e">
        <f t="shared" ref="CV196:DD196" si="461">CV192+(30-CV193)*(CV194-CV192)/(CV195-CV193)</f>
        <v>#VALUE!</v>
      </c>
      <c r="CW196" s="233" t="e">
        <f t="shared" si="461"/>
        <v>#VALUE!</v>
      </c>
      <c r="CX196" s="233" t="e">
        <f t="shared" si="461"/>
        <v>#VALUE!</v>
      </c>
      <c r="CY196" s="233" t="e">
        <f t="shared" si="461"/>
        <v>#VALUE!</v>
      </c>
      <c r="CZ196" s="233" t="e">
        <f t="shared" si="461"/>
        <v>#VALUE!</v>
      </c>
      <c r="DA196" s="233" t="e">
        <f t="shared" si="461"/>
        <v>#VALUE!</v>
      </c>
      <c r="DB196" s="233" t="e">
        <f t="shared" si="461"/>
        <v>#VALUE!</v>
      </c>
      <c r="DC196" s="233" t="e">
        <f t="shared" si="461"/>
        <v>#VALUE!</v>
      </c>
      <c r="DD196" s="233" t="e">
        <f t="shared" si="461"/>
        <v>#VALUE!</v>
      </c>
      <c r="DE196" s="226"/>
      <c r="DF196" s="226" t="s">
        <v>109</v>
      </c>
      <c r="DG196" s="65"/>
      <c r="DH196" s="65"/>
      <c r="DI196" s="65"/>
      <c r="DJ196" s="65"/>
      <c r="DK196" s="65"/>
      <c r="DL196" s="65"/>
      <c r="DM196" s="65"/>
      <c r="DN196" s="65"/>
      <c r="DO196" s="65"/>
      <c r="DP196" s="65"/>
      <c r="DQ196" s="65"/>
      <c r="DR196" s="65"/>
      <c r="DS196" s="65"/>
      <c r="DT196" s="65"/>
      <c r="DU196" s="65"/>
      <c r="DV196" s="65"/>
    </row>
    <row r="197" spans="1:126" hidden="1">
      <c r="A197" s="65"/>
      <c r="B197" s="65"/>
      <c r="C197" s="65"/>
      <c r="D197" s="230" t="e">
        <f>D196/FaceSheet!$E$21</f>
        <v>#VALUE!</v>
      </c>
      <c r="E197" s="230" t="e">
        <f>E196/FaceSheet!$E$21</f>
        <v>#VALUE!</v>
      </c>
      <c r="F197" s="230" t="e">
        <f>F196/FaceSheet!$E$21</f>
        <v>#VALUE!</v>
      </c>
      <c r="G197" s="230" t="e">
        <f>G196/FaceSheet!$E$21</f>
        <v>#VALUE!</v>
      </c>
      <c r="H197" s="230" t="e">
        <f>H196/FaceSheet!$E$21</f>
        <v>#VALUE!</v>
      </c>
      <c r="I197" s="230" t="e">
        <f>I196/FaceSheet!$E$21</f>
        <v>#VALUE!</v>
      </c>
      <c r="J197" s="230" t="e">
        <f>J196/FaceSheet!$E$21</f>
        <v>#VALUE!</v>
      </c>
      <c r="K197" s="230" t="e">
        <f>K196/FaceSheet!$E$21</f>
        <v>#VALUE!</v>
      </c>
      <c r="L197" s="230" t="e">
        <f>L196/FaceSheet!$E$21</f>
        <v>#VALUE!</v>
      </c>
      <c r="M197" s="230" t="e">
        <f>M196/FaceSheet!$E$21</f>
        <v>#VALUE!</v>
      </c>
      <c r="N197" s="230"/>
      <c r="O197" s="230" t="s">
        <v>111</v>
      </c>
      <c r="P197" s="65"/>
      <c r="Q197" s="65"/>
      <c r="R197" s="65"/>
      <c r="S197" s="65"/>
      <c r="T197" s="65"/>
      <c r="U197" s="65"/>
      <c r="V197" s="65"/>
      <c r="W197" s="230" t="e">
        <f>W196/FaceSheet!$E$21</f>
        <v>#VALUE!</v>
      </c>
      <c r="X197" s="230" t="e">
        <f>X196/FaceSheet!$E$21</f>
        <v>#VALUE!</v>
      </c>
      <c r="Y197" s="230" t="e">
        <f>Y196/FaceSheet!$E$21</f>
        <v>#VALUE!</v>
      </c>
      <c r="Z197" s="230" t="e">
        <f>Z196/FaceSheet!$E$21</f>
        <v>#VALUE!</v>
      </c>
      <c r="AA197" s="230" t="e">
        <f>AA196/FaceSheet!$E$21</f>
        <v>#VALUE!</v>
      </c>
      <c r="AB197" s="230" t="e">
        <f>AB196/FaceSheet!$E$21</f>
        <v>#VALUE!</v>
      </c>
      <c r="AC197" s="230" t="e">
        <f>AC196/FaceSheet!$E$21</f>
        <v>#VALUE!</v>
      </c>
      <c r="AD197" s="230" t="e">
        <f>AD196/FaceSheet!$E$21</f>
        <v>#VALUE!</v>
      </c>
      <c r="AE197" s="230" t="e">
        <f>AE196/FaceSheet!$E$21</f>
        <v>#VALUE!</v>
      </c>
      <c r="AF197" s="230" t="e">
        <f>AF196/FaceSheet!$E$21</f>
        <v>#VALUE!</v>
      </c>
      <c r="AG197" s="230"/>
      <c r="AH197" s="230" t="s">
        <v>111</v>
      </c>
      <c r="AI197" s="65"/>
      <c r="AJ197" s="65"/>
      <c r="AK197" s="65"/>
      <c r="AL197" s="65"/>
      <c r="AM197" s="65"/>
      <c r="AN197" s="65"/>
      <c r="AO197" s="65"/>
      <c r="AP197" s="230" t="e">
        <f>AP196/FaceSheet!$E$21</f>
        <v>#VALUE!</v>
      </c>
      <c r="AQ197" s="230" t="e">
        <f>AQ196/FaceSheet!$E$21</f>
        <v>#VALUE!</v>
      </c>
      <c r="AR197" s="230" t="e">
        <f>AR196/FaceSheet!$E$21</f>
        <v>#VALUE!</v>
      </c>
      <c r="AS197" s="230" t="e">
        <f>AS196/FaceSheet!$E$21</f>
        <v>#VALUE!</v>
      </c>
      <c r="AT197" s="230" t="e">
        <f>AT196/FaceSheet!$E$21</f>
        <v>#VALUE!</v>
      </c>
      <c r="AU197" s="230" t="e">
        <f>AU196/FaceSheet!$E$21</f>
        <v>#VALUE!</v>
      </c>
      <c r="AV197" s="230" t="e">
        <f>AV196/FaceSheet!$E$21</f>
        <v>#VALUE!</v>
      </c>
      <c r="AW197" s="230" t="e">
        <f>AW196/FaceSheet!$E$21</f>
        <v>#VALUE!</v>
      </c>
      <c r="AX197" s="230" t="e">
        <f>AX196/FaceSheet!$E$21</f>
        <v>#VALUE!</v>
      </c>
      <c r="AY197" s="230" t="e">
        <f>AY196/FaceSheet!$E$21</f>
        <v>#VALUE!</v>
      </c>
      <c r="AZ197" s="230"/>
      <c r="BA197" s="230" t="s">
        <v>111</v>
      </c>
      <c r="BB197" s="65"/>
      <c r="BC197" s="65"/>
      <c r="BD197" s="65"/>
      <c r="BE197" s="65"/>
      <c r="BF197" s="65"/>
      <c r="BG197" s="65"/>
      <c r="BH197" s="65"/>
      <c r="BI197" s="230" t="e">
        <f>BI196/FaceSheet!$E$21</f>
        <v>#VALUE!</v>
      </c>
      <c r="BJ197" s="230" t="e">
        <f>BJ196/FaceSheet!$E$21</f>
        <v>#VALUE!</v>
      </c>
      <c r="BK197" s="230" t="e">
        <f>BK196/FaceSheet!$E$21</f>
        <v>#VALUE!</v>
      </c>
      <c r="BL197" s="230" t="e">
        <f>BL196/FaceSheet!$E$21</f>
        <v>#VALUE!</v>
      </c>
      <c r="BM197" s="230" t="e">
        <f>BM196/FaceSheet!$E$21</f>
        <v>#VALUE!</v>
      </c>
      <c r="BN197" s="230" t="e">
        <f>BN196/FaceSheet!$E$21</f>
        <v>#VALUE!</v>
      </c>
      <c r="BO197" s="230" t="e">
        <f>BO196/FaceSheet!$E$21</f>
        <v>#VALUE!</v>
      </c>
      <c r="BP197" s="230" t="e">
        <f>BP196/FaceSheet!$E$21</f>
        <v>#VALUE!</v>
      </c>
      <c r="BQ197" s="230" t="e">
        <f>BQ196/FaceSheet!$E$21</f>
        <v>#VALUE!</v>
      </c>
      <c r="BR197" s="230" t="e">
        <f>BR196/FaceSheet!$E$21</f>
        <v>#VALUE!</v>
      </c>
      <c r="BS197" s="230"/>
      <c r="BT197" s="230" t="s">
        <v>111</v>
      </c>
      <c r="BU197" s="65"/>
      <c r="BV197" s="65"/>
      <c r="BW197" s="65"/>
      <c r="BX197" s="65"/>
      <c r="BY197" s="65"/>
      <c r="BZ197" s="65"/>
      <c r="CA197" s="65"/>
      <c r="CB197" s="230" t="e">
        <f>CB196/FaceSheet!$E$21</f>
        <v>#VALUE!</v>
      </c>
      <c r="CC197" s="230" t="e">
        <f>CC196/FaceSheet!$E$21</f>
        <v>#VALUE!</v>
      </c>
      <c r="CD197" s="230" t="e">
        <f>CD196/FaceSheet!$E$21</f>
        <v>#VALUE!</v>
      </c>
      <c r="CE197" s="230" t="e">
        <f>CE196/FaceSheet!$E$21</f>
        <v>#VALUE!</v>
      </c>
      <c r="CF197" s="230" t="e">
        <f>CF196/FaceSheet!$E$21</f>
        <v>#VALUE!</v>
      </c>
      <c r="CG197" s="230" t="e">
        <f>CG196/FaceSheet!$E$21</f>
        <v>#VALUE!</v>
      </c>
      <c r="CH197" s="230" t="e">
        <f>CH196/FaceSheet!$E$21</f>
        <v>#VALUE!</v>
      </c>
      <c r="CI197" s="230" t="e">
        <f>CI196/FaceSheet!$E$21</f>
        <v>#VALUE!</v>
      </c>
      <c r="CJ197" s="230" t="e">
        <f>CJ196/FaceSheet!$E$21</f>
        <v>#VALUE!</v>
      </c>
      <c r="CK197" s="230" t="e">
        <f>CK196/FaceSheet!$E$21</f>
        <v>#VALUE!</v>
      </c>
      <c r="CL197" s="230"/>
      <c r="CM197" s="230" t="s">
        <v>111</v>
      </c>
      <c r="CN197" s="65"/>
      <c r="CO197" s="65"/>
      <c r="CP197" s="65"/>
      <c r="CQ197" s="65"/>
      <c r="CR197" s="65"/>
      <c r="CS197" s="65"/>
      <c r="CT197" s="65"/>
      <c r="CU197" s="230" t="e">
        <f>CU196/FaceSheet!$E$21</f>
        <v>#VALUE!</v>
      </c>
      <c r="CV197" s="230" t="e">
        <f>CV196/FaceSheet!$E$21</f>
        <v>#VALUE!</v>
      </c>
      <c r="CW197" s="230" t="e">
        <f>CW196/FaceSheet!$E$21</f>
        <v>#VALUE!</v>
      </c>
      <c r="CX197" s="230" t="e">
        <f>CX196/FaceSheet!$E$21</f>
        <v>#VALUE!</v>
      </c>
      <c r="CY197" s="230" t="e">
        <f>CY196/FaceSheet!$E$21</f>
        <v>#VALUE!</v>
      </c>
      <c r="CZ197" s="230" t="e">
        <f>CZ196/FaceSheet!$E$21</f>
        <v>#VALUE!</v>
      </c>
      <c r="DA197" s="230" t="e">
        <f>DA196/FaceSheet!$E$21</f>
        <v>#VALUE!</v>
      </c>
      <c r="DB197" s="230" t="e">
        <f>DB196/FaceSheet!$E$21</f>
        <v>#VALUE!</v>
      </c>
      <c r="DC197" s="230" t="e">
        <f>DC196/FaceSheet!$E$21</f>
        <v>#VALUE!</v>
      </c>
      <c r="DD197" s="230" t="e">
        <f>DD196/FaceSheet!$E$21</f>
        <v>#VALUE!</v>
      </c>
      <c r="DE197" s="230"/>
      <c r="DF197" s="230" t="s">
        <v>111</v>
      </c>
      <c r="DG197" s="65"/>
      <c r="DH197" s="65"/>
      <c r="DI197" s="65"/>
      <c r="DJ197" s="65"/>
      <c r="DK197" s="65"/>
      <c r="DL197" s="65"/>
      <c r="DM197" s="65"/>
      <c r="DN197" s="65"/>
      <c r="DO197" s="65"/>
      <c r="DP197" s="65"/>
      <c r="DQ197" s="65"/>
      <c r="DR197" s="65"/>
      <c r="DS197" s="65"/>
      <c r="DT197" s="65"/>
      <c r="DU197" s="65"/>
      <c r="DV197" s="65"/>
    </row>
    <row r="198" spans="1:126" hidden="1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  <c r="AD198" s="65"/>
      <c r="AE198" s="65"/>
      <c r="AF198" s="65"/>
      <c r="AG198" s="65"/>
      <c r="AH198" s="65"/>
      <c r="AI198" s="65"/>
      <c r="AJ198" s="65"/>
      <c r="AK198" s="65"/>
      <c r="AL198" s="65"/>
      <c r="AM198" s="65"/>
      <c r="AN198" s="65"/>
      <c r="AO198" s="65"/>
      <c r="AP198" s="65"/>
      <c r="AQ198" s="65"/>
      <c r="AR198" s="65"/>
      <c r="AS198" s="65"/>
      <c r="AT198" s="65"/>
      <c r="AU198" s="65"/>
      <c r="AV198" s="65"/>
      <c r="AW198" s="65"/>
      <c r="AX198" s="65"/>
      <c r="AY198" s="65"/>
      <c r="AZ198" s="65"/>
      <c r="BA198" s="65"/>
      <c r="BB198" s="65"/>
      <c r="BC198" s="65"/>
      <c r="BD198" s="65"/>
      <c r="BE198" s="65"/>
      <c r="BF198" s="65"/>
      <c r="BG198" s="65"/>
      <c r="BH198" s="65"/>
      <c r="BI198" s="65"/>
      <c r="BJ198" s="65"/>
      <c r="BK198" s="65"/>
      <c r="BL198" s="65"/>
      <c r="BM198" s="65"/>
      <c r="BN198" s="65"/>
      <c r="BO198" s="65"/>
      <c r="BP198" s="65"/>
      <c r="BQ198" s="65"/>
      <c r="BR198" s="65"/>
      <c r="BS198" s="65"/>
      <c r="BT198" s="65"/>
      <c r="BU198" s="65"/>
      <c r="BV198" s="65"/>
      <c r="BW198" s="65"/>
      <c r="BX198" s="65"/>
      <c r="BY198" s="65"/>
      <c r="BZ198" s="65"/>
      <c r="CA198" s="65"/>
      <c r="CB198" s="65"/>
      <c r="CC198" s="65"/>
      <c r="CD198" s="65"/>
      <c r="CE198" s="65"/>
      <c r="CF198" s="65"/>
      <c r="CG198" s="65"/>
      <c r="CH198" s="65"/>
      <c r="CI198" s="65"/>
      <c r="CJ198" s="65"/>
      <c r="CK198" s="65"/>
      <c r="CL198" s="65"/>
      <c r="CM198" s="65"/>
      <c r="CN198" s="65"/>
      <c r="CO198" s="65"/>
      <c r="CP198" s="65"/>
      <c r="CQ198" s="65"/>
      <c r="CR198" s="65"/>
      <c r="CS198" s="65"/>
      <c r="CT198" s="65"/>
      <c r="CU198" s="65"/>
      <c r="CV198" s="65"/>
      <c r="CW198" s="65"/>
      <c r="CX198" s="65"/>
      <c r="CY198" s="65"/>
      <c r="CZ198" s="65"/>
      <c r="DA198" s="65"/>
      <c r="DB198" s="65"/>
      <c r="DC198" s="65"/>
      <c r="DD198" s="65"/>
      <c r="DE198" s="65"/>
      <c r="DF198" s="65"/>
      <c r="DG198" s="65"/>
      <c r="DH198" s="65"/>
      <c r="DI198" s="65"/>
      <c r="DJ198" s="65"/>
      <c r="DK198" s="65"/>
      <c r="DL198" s="65"/>
      <c r="DM198" s="65"/>
      <c r="DN198" s="65"/>
      <c r="DO198" s="65"/>
      <c r="DP198" s="65"/>
      <c r="DQ198" s="65"/>
      <c r="DR198" s="65"/>
      <c r="DS198" s="65"/>
      <c r="DT198" s="65"/>
      <c r="DU198" s="65"/>
      <c r="DV198" s="65"/>
    </row>
    <row r="199" spans="1:126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65"/>
      <c r="AF199" s="65"/>
      <c r="AG199" s="65"/>
      <c r="AH199" s="65"/>
      <c r="AI199" s="65"/>
      <c r="AJ199" s="65"/>
      <c r="AK199" s="65"/>
      <c r="AL199" s="65"/>
      <c r="AM199" s="65"/>
      <c r="AN199" s="65"/>
      <c r="AO199" s="65"/>
      <c r="AP199" s="65"/>
      <c r="AQ199" s="65"/>
      <c r="AR199" s="65"/>
      <c r="AS199" s="65"/>
      <c r="AT199" s="65"/>
      <c r="AU199" s="65"/>
      <c r="AV199" s="65"/>
      <c r="AW199" s="65"/>
      <c r="AX199" s="65"/>
      <c r="AY199" s="65"/>
      <c r="AZ199" s="65"/>
      <c r="BA199" s="65"/>
      <c r="BB199" s="65"/>
      <c r="BC199" s="65"/>
      <c r="BD199" s="65"/>
      <c r="BE199" s="65"/>
      <c r="BF199" s="65"/>
      <c r="BG199" s="65"/>
      <c r="BH199" s="65"/>
      <c r="BI199" s="65"/>
      <c r="BJ199" s="65"/>
      <c r="BK199" s="65"/>
      <c r="BL199" s="65"/>
      <c r="BM199" s="65"/>
      <c r="BN199" s="65"/>
      <c r="BO199" s="65"/>
      <c r="BP199" s="65"/>
      <c r="BQ199" s="65"/>
      <c r="BR199" s="65"/>
      <c r="BS199" s="65"/>
      <c r="BT199" s="65"/>
      <c r="BU199" s="65"/>
      <c r="BV199" s="65"/>
      <c r="BW199" s="65"/>
      <c r="BX199" s="65"/>
      <c r="BY199" s="65"/>
      <c r="BZ199" s="65"/>
      <c r="CA199" s="65"/>
      <c r="CB199" s="65"/>
      <c r="CC199" s="65"/>
      <c r="CD199" s="65"/>
      <c r="CE199" s="65"/>
      <c r="CF199" s="65"/>
      <c r="CG199" s="65"/>
      <c r="CH199" s="65"/>
      <c r="CI199" s="65"/>
      <c r="CJ199" s="65"/>
      <c r="CK199" s="65"/>
      <c r="CL199" s="65"/>
      <c r="CM199" s="65"/>
      <c r="CN199" s="65"/>
      <c r="CO199" s="65"/>
      <c r="CP199" s="65"/>
      <c r="CQ199" s="65"/>
      <c r="CR199" s="65"/>
      <c r="CS199" s="65"/>
      <c r="CT199" s="65"/>
      <c r="CU199" s="65"/>
      <c r="CV199" s="65"/>
      <c r="CW199" s="65"/>
      <c r="CX199" s="65"/>
      <c r="CY199" s="65"/>
      <c r="CZ199" s="65"/>
      <c r="DA199" s="65"/>
      <c r="DB199" s="65"/>
      <c r="DC199" s="65"/>
      <c r="DD199" s="65"/>
      <c r="DE199" s="65"/>
      <c r="DF199" s="65"/>
      <c r="DG199" s="65"/>
      <c r="DH199" s="65"/>
      <c r="DI199" s="65"/>
      <c r="DJ199" s="65"/>
      <c r="DK199" s="65"/>
      <c r="DL199" s="65"/>
      <c r="DM199" s="65"/>
      <c r="DN199" s="65"/>
      <c r="DO199" s="65"/>
      <c r="DP199" s="65"/>
      <c r="DQ199" s="65"/>
      <c r="DR199" s="65"/>
      <c r="DS199" s="65"/>
      <c r="DT199" s="65"/>
      <c r="DU199" s="65"/>
      <c r="DV199" s="65"/>
    </row>
    <row r="200" spans="1:126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  <c r="AE200" s="65"/>
      <c r="AF200" s="65"/>
      <c r="AG200" s="65"/>
      <c r="AH200" s="65"/>
      <c r="AI200" s="65"/>
      <c r="AJ200" s="65"/>
      <c r="AK200" s="65"/>
      <c r="AL200" s="65"/>
      <c r="AM200" s="65"/>
      <c r="AN200" s="65"/>
      <c r="AO200" s="65"/>
      <c r="AP200" s="65"/>
      <c r="AQ200" s="65"/>
      <c r="AR200" s="65"/>
      <c r="AS200" s="65"/>
      <c r="AT200" s="65"/>
      <c r="AU200" s="65"/>
      <c r="AV200" s="65"/>
      <c r="AW200" s="65"/>
      <c r="AX200" s="65"/>
      <c r="AY200" s="65"/>
      <c r="AZ200" s="65"/>
      <c r="BA200" s="65"/>
      <c r="BB200" s="65"/>
      <c r="BC200" s="65"/>
      <c r="BD200" s="65"/>
      <c r="BE200" s="65"/>
      <c r="BF200" s="65"/>
      <c r="BG200" s="65"/>
      <c r="BH200" s="65"/>
      <c r="BI200" s="65"/>
      <c r="BJ200" s="65"/>
      <c r="BK200" s="65"/>
      <c r="BL200" s="65"/>
      <c r="BM200" s="65"/>
      <c r="BN200" s="65"/>
      <c r="BO200" s="65"/>
      <c r="BP200" s="65"/>
      <c r="BQ200" s="65"/>
      <c r="BR200" s="65"/>
      <c r="BS200" s="65"/>
      <c r="BT200" s="65"/>
      <c r="BU200" s="65"/>
      <c r="BV200" s="65"/>
      <c r="BW200" s="65"/>
      <c r="BX200" s="65"/>
      <c r="BY200" s="65"/>
      <c r="BZ200" s="65"/>
      <c r="CA200" s="65"/>
      <c r="CB200" s="65"/>
      <c r="CC200" s="65"/>
      <c r="CD200" s="65"/>
      <c r="CE200" s="65"/>
      <c r="CF200" s="65"/>
      <c r="CG200" s="65"/>
      <c r="CH200" s="65"/>
      <c r="CI200" s="65"/>
      <c r="CJ200" s="65"/>
      <c r="CK200" s="65"/>
      <c r="CL200" s="65"/>
      <c r="CM200" s="65"/>
      <c r="CN200" s="65"/>
      <c r="CO200" s="65"/>
      <c r="CP200" s="65"/>
      <c r="CQ200" s="65"/>
      <c r="CR200" s="65"/>
      <c r="CS200" s="65"/>
      <c r="CT200" s="65"/>
      <c r="CU200" s="65"/>
      <c r="CV200" s="65"/>
      <c r="CW200" s="65"/>
      <c r="CX200" s="65"/>
      <c r="CY200" s="65"/>
      <c r="CZ200" s="65"/>
      <c r="DA200" s="65"/>
      <c r="DB200" s="65"/>
      <c r="DC200" s="65"/>
      <c r="DD200" s="65"/>
      <c r="DE200" s="65"/>
      <c r="DF200" s="65"/>
      <c r="DG200" s="65"/>
      <c r="DH200" s="65"/>
      <c r="DI200" s="65"/>
      <c r="DJ200" s="65"/>
      <c r="DK200" s="65"/>
      <c r="DL200" s="65"/>
      <c r="DM200" s="65"/>
      <c r="DN200" s="65"/>
      <c r="DO200" s="65"/>
      <c r="DP200" s="65"/>
      <c r="DQ200" s="65"/>
      <c r="DR200" s="65"/>
      <c r="DS200" s="65"/>
      <c r="DT200" s="65"/>
      <c r="DU200" s="65"/>
      <c r="DV200" s="65"/>
    </row>
    <row r="201" spans="1:126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/>
      <c r="AF201" s="65"/>
      <c r="AG201" s="65"/>
      <c r="AH201" s="65"/>
      <c r="AI201" s="65"/>
      <c r="AJ201" s="65"/>
      <c r="AK201" s="65"/>
      <c r="AL201" s="65"/>
      <c r="AM201" s="65"/>
      <c r="AN201" s="65"/>
      <c r="AO201" s="65"/>
      <c r="AP201" s="65"/>
      <c r="AQ201" s="65"/>
      <c r="AR201" s="65"/>
      <c r="AS201" s="65"/>
      <c r="AT201" s="65"/>
      <c r="AU201" s="65"/>
      <c r="AV201" s="65"/>
      <c r="AW201" s="65"/>
      <c r="AX201" s="65"/>
      <c r="AY201" s="65"/>
      <c r="AZ201" s="65"/>
      <c r="BA201" s="65"/>
      <c r="BB201" s="65"/>
      <c r="BC201" s="65"/>
      <c r="BD201" s="65"/>
      <c r="BE201" s="65"/>
      <c r="BF201" s="65"/>
      <c r="BG201" s="65"/>
      <c r="BH201" s="65"/>
      <c r="BI201" s="65"/>
      <c r="BJ201" s="65"/>
      <c r="BK201" s="65"/>
      <c r="BL201" s="65"/>
      <c r="BM201" s="65"/>
      <c r="BN201" s="65"/>
      <c r="BO201" s="65"/>
      <c r="BP201" s="65"/>
      <c r="BQ201" s="65"/>
      <c r="BR201" s="65"/>
      <c r="BS201" s="65"/>
      <c r="BT201" s="65"/>
      <c r="BU201" s="65"/>
      <c r="BV201" s="65"/>
      <c r="BW201" s="65"/>
      <c r="BX201" s="65"/>
      <c r="BY201" s="65"/>
      <c r="BZ201" s="65"/>
      <c r="CA201" s="65"/>
      <c r="CB201" s="65"/>
      <c r="CC201" s="65"/>
      <c r="CD201" s="65"/>
      <c r="CE201" s="65"/>
      <c r="CF201" s="65"/>
      <c r="CG201" s="65"/>
      <c r="CH201" s="65"/>
      <c r="CI201" s="65"/>
      <c r="CJ201" s="65"/>
      <c r="CK201" s="65"/>
      <c r="CL201" s="65"/>
      <c r="CM201" s="65"/>
      <c r="CN201" s="65"/>
      <c r="CO201" s="65"/>
      <c r="CP201" s="65"/>
      <c r="CQ201" s="65"/>
      <c r="CR201" s="65"/>
      <c r="CS201" s="65"/>
      <c r="CT201" s="65"/>
      <c r="CU201" s="65"/>
      <c r="CV201" s="65"/>
      <c r="CW201" s="65"/>
      <c r="CX201" s="65"/>
      <c r="CY201" s="65"/>
      <c r="CZ201" s="65"/>
      <c r="DA201" s="65"/>
      <c r="DB201" s="65"/>
      <c r="DC201" s="65"/>
      <c r="DD201" s="65"/>
      <c r="DE201" s="65"/>
      <c r="DF201" s="65"/>
      <c r="DG201" s="65"/>
      <c r="DH201" s="65"/>
      <c r="DI201" s="65"/>
      <c r="DJ201" s="65"/>
      <c r="DK201" s="65"/>
      <c r="DL201" s="65"/>
      <c r="DM201" s="65"/>
      <c r="DN201" s="65"/>
      <c r="DO201" s="65"/>
      <c r="DP201" s="65"/>
      <c r="DQ201" s="65"/>
      <c r="DR201" s="65"/>
      <c r="DS201" s="65"/>
      <c r="DT201" s="65"/>
      <c r="DU201" s="65"/>
      <c r="DV201" s="65"/>
    </row>
    <row r="202" spans="1:126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/>
      <c r="AF202" s="65"/>
      <c r="AG202" s="65"/>
      <c r="AH202" s="65"/>
      <c r="AI202" s="65"/>
      <c r="AJ202" s="65"/>
      <c r="AK202" s="65"/>
      <c r="AL202" s="65"/>
      <c r="AM202" s="65"/>
      <c r="AN202" s="65"/>
      <c r="AO202" s="65"/>
      <c r="AP202" s="65"/>
      <c r="AQ202" s="65"/>
      <c r="AR202" s="65"/>
      <c r="AS202" s="65"/>
      <c r="AT202" s="65"/>
      <c r="AU202" s="65"/>
      <c r="AV202" s="65"/>
      <c r="AW202" s="65"/>
      <c r="AX202" s="65"/>
      <c r="AY202" s="65"/>
      <c r="AZ202" s="65"/>
      <c r="BA202" s="65"/>
      <c r="BB202" s="65"/>
      <c r="BC202" s="65"/>
      <c r="BD202" s="65"/>
      <c r="BE202" s="65"/>
      <c r="BF202" s="65"/>
      <c r="BG202" s="65"/>
      <c r="BH202" s="65"/>
      <c r="BI202" s="65"/>
      <c r="BJ202" s="65"/>
      <c r="BK202" s="65"/>
      <c r="BL202" s="65"/>
      <c r="BM202" s="65"/>
      <c r="BN202" s="65"/>
      <c r="BO202" s="65"/>
      <c r="BP202" s="65"/>
      <c r="BQ202" s="65"/>
      <c r="BR202" s="65"/>
      <c r="BS202" s="65"/>
      <c r="BT202" s="65"/>
      <c r="BU202" s="65"/>
      <c r="BV202" s="65"/>
      <c r="BW202" s="65"/>
      <c r="BX202" s="65"/>
      <c r="BY202" s="65"/>
      <c r="BZ202" s="65"/>
      <c r="CA202" s="65"/>
      <c r="CB202" s="65"/>
      <c r="CC202" s="65"/>
      <c r="CD202" s="65"/>
      <c r="CE202" s="65"/>
      <c r="CF202" s="65"/>
      <c r="CG202" s="65"/>
      <c r="CH202" s="65"/>
      <c r="CI202" s="65"/>
      <c r="CJ202" s="65"/>
      <c r="CK202" s="65"/>
      <c r="CL202" s="65"/>
      <c r="CM202" s="65"/>
      <c r="CN202" s="65"/>
      <c r="CO202" s="65"/>
      <c r="CP202" s="65"/>
      <c r="CQ202" s="65"/>
      <c r="CR202" s="65"/>
      <c r="CS202" s="65"/>
      <c r="CT202" s="65"/>
      <c r="CU202" s="65"/>
      <c r="CV202" s="65"/>
      <c r="CW202" s="65"/>
      <c r="CX202" s="65"/>
      <c r="CY202" s="65"/>
      <c r="CZ202" s="65"/>
      <c r="DA202" s="65"/>
      <c r="DB202" s="65"/>
      <c r="DC202" s="65"/>
      <c r="DD202" s="65"/>
      <c r="DE202" s="65"/>
      <c r="DF202" s="65"/>
      <c r="DG202" s="65"/>
      <c r="DH202" s="65"/>
      <c r="DI202" s="65"/>
      <c r="DJ202" s="65"/>
      <c r="DK202" s="65"/>
      <c r="DL202" s="65"/>
      <c r="DM202" s="65"/>
      <c r="DN202" s="65"/>
      <c r="DO202" s="65"/>
      <c r="DP202" s="65"/>
      <c r="DQ202" s="65"/>
      <c r="DR202" s="65"/>
      <c r="DS202" s="65"/>
      <c r="DT202" s="65"/>
      <c r="DU202" s="65"/>
      <c r="DV202" s="65"/>
    </row>
    <row r="203" spans="1:126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  <c r="AV203" s="65"/>
      <c r="AW203" s="65"/>
      <c r="AX203" s="65"/>
      <c r="AY203" s="65"/>
      <c r="AZ203" s="65"/>
      <c r="BA203" s="65"/>
      <c r="BB203" s="65"/>
      <c r="BC203" s="65"/>
      <c r="BD203" s="65"/>
      <c r="BE203" s="65"/>
      <c r="BF203" s="65"/>
      <c r="BG203" s="65"/>
      <c r="BH203" s="65"/>
      <c r="BI203" s="65"/>
      <c r="BJ203" s="65"/>
      <c r="BK203" s="65"/>
      <c r="BL203" s="65"/>
      <c r="BM203" s="65"/>
      <c r="BN203" s="65"/>
      <c r="BO203" s="65"/>
      <c r="BP203" s="65"/>
      <c r="BQ203" s="65"/>
      <c r="BR203" s="65"/>
      <c r="BS203" s="65"/>
      <c r="BT203" s="65"/>
      <c r="BU203" s="65"/>
      <c r="BV203" s="65"/>
      <c r="BW203" s="65"/>
      <c r="BX203" s="65"/>
      <c r="BY203" s="65"/>
      <c r="BZ203" s="65"/>
      <c r="CA203" s="65"/>
      <c r="CB203" s="65"/>
      <c r="CC203" s="65"/>
      <c r="CD203" s="65"/>
      <c r="CE203" s="65"/>
      <c r="CF203" s="65"/>
      <c r="CG203" s="65"/>
      <c r="CH203" s="65"/>
      <c r="CI203" s="65"/>
      <c r="CJ203" s="65"/>
      <c r="CK203" s="65"/>
      <c r="CL203" s="65"/>
      <c r="CM203" s="65"/>
      <c r="CN203" s="65"/>
      <c r="CO203" s="65"/>
      <c r="CP203" s="65"/>
      <c r="CQ203" s="65"/>
      <c r="CR203" s="65"/>
      <c r="CS203" s="65"/>
      <c r="CT203" s="65"/>
      <c r="CU203" s="65"/>
      <c r="CV203" s="65"/>
      <c r="CW203" s="65"/>
      <c r="CX203" s="65"/>
      <c r="CY203" s="65"/>
      <c r="CZ203" s="65"/>
      <c r="DA203" s="65"/>
      <c r="DB203" s="65"/>
      <c r="DC203" s="65"/>
      <c r="DD203" s="65"/>
      <c r="DE203" s="65"/>
      <c r="DF203" s="65"/>
      <c r="DG203" s="65"/>
      <c r="DH203" s="65"/>
      <c r="DI203" s="65"/>
      <c r="DJ203" s="65"/>
      <c r="DK203" s="65"/>
      <c r="DL203" s="65"/>
      <c r="DM203" s="65"/>
      <c r="DN203" s="65"/>
      <c r="DO203" s="65"/>
      <c r="DP203" s="65"/>
      <c r="DQ203" s="65"/>
      <c r="DR203" s="65"/>
      <c r="DS203" s="65"/>
      <c r="DT203" s="65"/>
      <c r="DU203" s="65"/>
      <c r="DV203" s="65"/>
    </row>
    <row r="204" spans="1:126">
      <c r="A204" s="65"/>
      <c r="B204" s="65"/>
      <c r="C204" s="65">
        <f>IF((C74-0.05)&lt;=0,-1,1)</f>
        <v>1</v>
      </c>
      <c r="D204" s="65" t="e">
        <f>IF((D74-0.05)&lt;=0,-1,1)</f>
        <v>#VALUE!</v>
      </c>
      <c r="E204" s="65" t="e">
        <f t="shared" ref="E204:M204" si="462">IF((E74-0.05)&lt;=0,-1,1)</f>
        <v>#VALUE!</v>
      </c>
      <c r="F204" s="65" t="e">
        <f t="shared" si="462"/>
        <v>#VALUE!</v>
      </c>
      <c r="G204" s="65" t="e">
        <f t="shared" si="462"/>
        <v>#VALUE!</v>
      </c>
      <c r="H204" s="65" t="e">
        <f t="shared" si="462"/>
        <v>#VALUE!</v>
      </c>
      <c r="I204" s="65" t="e">
        <f t="shared" si="462"/>
        <v>#VALUE!</v>
      </c>
      <c r="J204" s="65" t="e">
        <f t="shared" si="462"/>
        <v>#VALUE!</v>
      </c>
      <c r="K204" s="65" t="e">
        <f t="shared" si="462"/>
        <v>#VALUE!</v>
      </c>
      <c r="L204" s="65" t="e">
        <f t="shared" si="462"/>
        <v>#VALUE!</v>
      </c>
      <c r="M204" s="65" t="e">
        <f t="shared" si="462"/>
        <v>#VALUE!</v>
      </c>
      <c r="N204" s="65"/>
      <c r="O204" s="65"/>
      <c r="P204" s="65"/>
      <c r="Q204" s="65"/>
      <c r="R204" s="65"/>
      <c r="S204" s="65"/>
      <c r="T204" s="65"/>
      <c r="U204" s="65"/>
      <c r="V204" s="65">
        <f>IF((V74-0.05)&lt;=0,-1,1)</f>
        <v>1</v>
      </c>
      <c r="W204" s="65" t="e">
        <f>IF((W74-0.05)&lt;=0,-1,1)</f>
        <v>#VALUE!</v>
      </c>
      <c r="X204" s="65" t="e">
        <f t="shared" ref="X204:AF204" si="463">IF((X74-0.05)&lt;=0,-1,1)</f>
        <v>#VALUE!</v>
      </c>
      <c r="Y204" s="65" t="e">
        <f t="shared" si="463"/>
        <v>#VALUE!</v>
      </c>
      <c r="Z204" s="65" t="e">
        <f t="shared" si="463"/>
        <v>#VALUE!</v>
      </c>
      <c r="AA204" s="65" t="e">
        <f t="shared" si="463"/>
        <v>#VALUE!</v>
      </c>
      <c r="AB204" s="65" t="e">
        <f t="shared" si="463"/>
        <v>#VALUE!</v>
      </c>
      <c r="AC204" s="65" t="e">
        <f t="shared" si="463"/>
        <v>#VALUE!</v>
      </c>
      <c r="AD204" s="65" t="e">
        <f t="shared" si="463"/>
        <v>#VALUE!</v>
      </c>
      <c r="AE204" s="65" t="e">
        <f t="shared" si="463"/>
        <v>#VALUE!</v>
      </c>
      <c r="AF204" s="65" t="e">
        <f t="shared" si="463"/>
        <v>#VALUE!</v>
      </c>
      <c r="AG204" s="65"/>
      <c r="AH204" s="65"/>
      <c r="AI204" s="65"/>
      <c r="AJ204" s="65"/>
      <c r="AK204" s="65"/>
      <c r="AL204" s="65"/>
      <c r="AM204" s="65"/>
      <c r="AN204" s="65"/>
      <c r="AO204" s="65">
        <f>IF((AO74-0.05)&lt;=0,-1,1)</f>
        <v>1</v>
      </c>
      <c r="AP204" s="65" t="e">
        <f>IF((AP74-0.05)&lt;=0,-1,1)</f>
        <v>#VALUE!</v>
      </c>
      <c r="AQ204" s="65" t="e">
        <f t="shared" ref="AQ204:AY204" si="464">IF((AQ74-0.05)&lt;=0,-1,1)</f>
        <v>#VALUE!</v>
      </c>
      <c r="AR204" s="65" t="e">
        <f t="shared" si="464"/>
        <v>#VALUE!</v>
      </c>
      <c r="AS204" s="65" t="e">
        <f t="shared" si="464"/>
        <v>#VALUE!</v>
      </c>
      <c r="AT204" s="65" t="e">
        <f t="shared" si="464"/>
        <v>#VALUE!</v>
      </c>
      <c r="AU204" s="65" t="e">
        <f t="shared" si="464"/>
        <v>#VALUE!</v>
      </c>
      <c r="AV204" s="65" t="e">
        <f t="shared" si="464"/>
        <v>#VALUE!</v>
      </c>
      <c r="AW204" s="65" t="e">
        <f t="shared" si="464"/>
        <v>#VALUE!</v>
      </c>
      <c r="AX204" s="65" t="e">
        <f t="shared" si="464"/>
        <v>#VALUE!</v>
      </c>
      <c r="AY204" s="65" t="e">
        <f t="shared" si="464"/>
        <v>#VALUE!</v>
      </c>
      <c r="AZ204" s="65"/>
      <c r="BA204" s="65"/>
      <c r="BB204" s="65"/>
      <c r="BC204" s="65"/>
      <c r="BD204" s="65"/>
      <c r="BE204" s="65"/>
      <c r="BF204" s="65"/>
      <c r="BG204" s="65"/>
      <c r="BH204" s="65">
        <f>IF((BH74-0.05)&lt;=0,-1,1)</f>
        <v>1</v>
      </c>
      <c r="BI204" s="65" t="e">
        <f>IF((BI74-0.05)&lt;=0,-1,1)</f>
        <v>#VALUE!</v>
      </c>
      <c r="BJ204" s="65" t="e">
        <f t="shared" ref="BJ204:BR204" si="465">IF((BJ74-0.05)&lt;=0,-1,1)</f>
        <v>#VALUE!</v>
      </c>
      <c r="BK204" s="65" t="e">
        <f t="shared" si="465"/>
        <v>#VALUE!</v>
      </c>
      <c r="BL204" s="65" t="e">
        <f t="shared" si="465"/>
        <v>#VALUE!</v>
      </c>
      <c r="BM204" s="65" t="e">
        <f t="shared" si="465"/>
        <v>#VALUE!</v>
      </c>
      <c r="BN204" s="65" t="e">
        <f t="shared" si="465"/>
        <v>#VALUE!</v>
      </c>
      <c r="BO204" s="65" t="e">
        <f t="shared" si="465"/>
        <v>#VALUE!</v>
      </c>
      <c r="BP204" s="65" t="e">
        <f t="shared" si="465"/>
        <v>#VALUE!</v>
      </c>
      <c r="BQ204" s="65" t="e">
        <f t="shared" si="465"/>
        <v>#VALUE!</v>
      </c>
      <c r="BR204" s="65" t="e">
        <f t="shared" si="465"/>
        <v>#VALUE!</v>
      </c>
      <c r="BS204" s="65"/>
      <c r="BT204" s="65"/>
      <c r="BU204" s="65"/>
      <c r="BV204" s="65"/>
      <c r="BW204" s="65"/>
      <c r="BX204" s="65"/>
      <c r="BY204" s="65"/>
      <c r="BZ204" s="65"/>
      <c r="CA204" s="65">
        <f>IF((CA74-0.05)&lt;=0,-1,1)</f>
        <v>1</v>
      </c>
      <c r="CB204" s="65" t="e">
        <f>IF((CB74-0.05)&lt;=0,-1,1)</f>
        <v>#VALUE!</v>
      </c>
      <c r="CC204" s="65" t="e">
        <f t="shared" ref="CC204:CK204" si="466">IF((CC74-0.05)&lt;=0,-1,1)</f>
        <v>#VALUE!</v>
      </c>
      <c r="CD204" s="65" t="e">
        <f t="shared" si="466"/>
        <v>#VALUE!</v>
      </c>
      <c r="CE204" s="65" t="e">
        <f t="shared" si="466"/>
        <v>#VALUE!</v>
      </c>
      <c r="CF204" s="65" t="e">
        <f t="shared" si="466"/>
        <v>#VALUE!</v>
      </c>
      <c r="CG204" s="65" t="e">
        <f t="shared" si="466"/>
        <v>#VALUE!</v>
      </c>
      <c r="CH204" s="65" t="e">
        <f t="shared" si="466"/>
        <v>#VALUE!</v>
      </c>
      <c r="CI204" s="65" t="e">
        <f t="shared" si="466"/>
        <v>#VALUE!</v>
      </c>
      <c r="CJ204" s="65" t="e">
        <f t="shared" si="466"/>
        <v>#VALUE!</v>
      </c>
      <c r="CK204" s="65" t="e">
        <f t="shared" si="466"/>
        <v>#VALUE!</v>
      </c>
      <c r="CL204" s="65"/>
      <c r="CM204" s="65"/>
      <c r="CN204" s="65"/>
      <c r="CO204" s="65"/>
      <c r="CP204" s="65"/>
      <c r="CQ204" s="65"/>
      <c r="CR204" s="65"/>
      <c r="CS204" s="65"/>
      <c r="CT204" s="65">
        <f>IF((CT74-0.05)&lt;=0,-1,1)</f>
        <v>1</v>
      </c>
      <c r="CU204" s="65" t="e">
        <f>IF((CU74-0.05)&lt;=0,-1,1)</f>
        <v>#VALUE!</v>
      </c>
      <c r="CV204" s="65" t="e">
        <f t="shared" ref="CV204:DD204" si="467">IF((CV74-0.05)&lt;=0,-1,1)</f>
        <v>#VALUE!</v>
      </c>
      <c r="CW204" s="65" t="e">
        <f t="shared" si="467"/>
        <v>#VALUE!</v>
      </c>
      <c r="CX204" s="65" t="e">
        <f t="shared" si="467"/>
        <v>#VALUE!</v>
      </c>
      <c r="CY204" s="65" t="e">
        <f t="shared" si="467"/>
        <v>#VALUE!</v>
      </c>
      <c r="CZ204" s="65" t="e">
        <f t="shared" si="467"/>
        <v>#VALUE!</v>
      </c>
      <c r="DA204" s="65" t="e">
        <f t="shared" si="467"/>
        <v>#VALUE!</v>
      </c>
      <c r="DB204" s="65" t="e">
        <f t="shared" si="467"/>
        <v>#VALUE!</v>
      </c>
      <c r="DC204" s="65" t="e">
        <f t="shared" si="467"/>
        <v>#VALUE!</v>
      </c>
      <c r="DD204" s="65" t="e">
        <f t="shared" si="467"/>
        <v>#VALUE!</v>
      </c>
      <c r="DE204" s="65"/>
      <c r="DF204" s="65"/>
      <c r="DG204" s="65"/>
      <c r="DH204" s="65"/>
      <c r="DI204" s="65"/>
      <c r="DJ204" s="65"/>
      <c r="DK204" s="65"/>
      <c r="DL204" s="65"/>
      <c r="DM204" s="65"/>
      <c r="DN204" s="65"/>
      <c r="DO204" s="65"/>
      <c r="DP204" s="65"/>
      <c r="DQ204" s="65"/>
      <c r="DR204" s="65"/>
      <c r="DS204" s="65"/>
      <c r="DT204" s="65"/>
      <c r="DU204" s="65"/>
      <c r="DV204" s="65"/>
    </row>
    <row r="205" spans="1:126">
      <c r="A205" s="65"/>
      <c r="B205" s="65"/>
      <c r="C205" s="65"/>
      <c r="D205" s="65">
        <f>C204</f>
        <v>1</v>
      </c>
      <c r="E205" s="65" t="e">
        <f t="shared" ref="E205:M205" si="468">D204</f>
        <v>#VALUE!</v>
      </c>
      <c r="F205" s="65" t="e">
        <f t="shared" si="468"/>
        <v>#VALUE!</v>
      </c>
      <c r="G205" s="65" t="e">
        <f t="shared" si="468"/>
        <v>#VALUE!</v>
      </c>
      <c r="H205" s="65" t="e">
        <f t="shared" si="468"/>
        <v>#VALUE!</v>
      </c>
      <c r="I205" s="65" t="e">
        <f t="shared" si="468"/>
        <v>#VALUE!</v>
      </c>
      <c r="J205" s="65" t="e">
        <f t="shared" si="468"/>
        <v>#VALUE!</v>
      </c>
      <c r="K205" s="65" t="e">
        <f t="shared" si="468"/>
        <v>#VALUE!</v>
      </c>
      <c r="L205" s="65" t="e">
        <f t="shared" si="468"/>
        <v>#VALUE!</v>
      </c>
      <c r="M205" s="65" t="e">
        <f t="shared" si="468"/>
        <v>#VALUE!</v>
      </c>
      <c r="N205" s="65"/>
      <c r="O205" s="65"/>
      <c r="P205" s="65"/>
      <c r="Q205" s="65"/>
      <c r="R205" s="65"/>
      <c r="S205" s="65"/>
      <c r="T205" s="65"/>
      <c r="U205" s="65"/>
      <c r="V205" s="65"/>
      <c r="W205" s="65">
        <f t="shared" ref="W205:AF205" si="469">V204</f>
        <v>1</v>
      </c>
      <c r="X205" s="65" t="e">
        <f t="shared" si="469"/>
        <v>#VALUE!</v>
      </c>
      <c r="Y205" s="65" t="e">
        <f t="shared" si="469"/>
        <v>#VALUE!</v>
      </c>
      <c r="Z205" s="65" t="e">
        <f t="shared" si="469"/>
        <v>#VALUE!</v>
      </c>
      <c r="AA205" s="65" t="e">
        <f t="shared" si="469"/>
        <v>#VALUE!</v>
      </c>
      <c r="AB205" s="65" t="e">
        <f t="shared" si="469"/>
        <v>#VALUE!</v>
      </c>
      <c r="AC205" s="65" t="e">
        <f t="shared" si="469"/>
        <v>#VALUE!</v>
      </c>
      <c r="AD205" s="65" t="e">
        <f t="shared" si="469"/>
        <v>#VALUE!</v>
      </c>
      <c r="AE205" s="65" t="e">
        <f t="shared" si="469"/>
        <v>#VALUE!</v>
      </c>
      <c r="AF205" s="65" t="e">
        <f t="shared" si="469"/>
        <v>#VALUE!</v>
      </c>
      <c r="AG205" s="65"/>
      <c r="AH205" s="65"/>
      <c r="AI205" s="65"/>
      <c r="AJ205" s="65"/>
      <c r="AK205" s="65"/>
      <c r="AL205" s="65"/>
      <c r="AM205" s="65"/>
      <c r="AN205" s="65"/>
      <c r="AO205" s="65"/>
      <c r="AP205" s="65">
        <f t="shared" ref="AP205:AY205" si="470">AO204</f>
        <v>1</v>
      </c>
      <c r="AQ205" s="65" t="e">
        <f t="shared" si="470"/>
        <v>#VALUE!</v>
      </c>
      <c r="AR205" s="65" t="e">
        <f t="shared" si="470"/>
        <v>#VALUE!</v>
      </c>
      <c r="AS205" s="65" t="e">
        <f t="shared" si="470"/>
        <v>#VALUE!</v>
      </c>
      <c r="AT205" s="65" t="e">
        <f t="shared" si="470"/>
        <v>#VALUE!</v>
      </c>
      <c r="AU205" s="65" t="e">
        <f t="shared" si="470"/>
        <v>#VALUE!</v>
      </c>
      <c r="AV205" s="65" t="e">
        <f t="shared" si="470"/>
        <v>#VALUE!</v>
      </c>
      <c r="AW205" s="65" t="e">
        <f t="shared" si="470"/>
        <v>#VALUE!</v>
      </c>
      <c r="AX205" s="65" t="e">
        <f t="shared" si="470"/>
        <v>#VALUE!</v>
      </c>
      <c r="AY205" s="65" t="e">
        <f t="shared" si="470"/>
        <v>#VALUE!</v>
      </c>
      <c r="AZ205" s="65"/>
      <c r="BA205" s="65"/>
      <c r="BB205" s="65"/>
      <c r="BC205" s="65"/>
      <c r="BD205" s="65"/>
      <c r="BE205" s="65"/>
      <c r="BF205" s="65"/>
      <c r="BG205" s="65"/>
      <c r="BH205" s="65"/>
      <c r="BI205" s="65">
        <f t="shared" ref="BI205:BR205" si="471">BH204</f>
        <v>1</v>
      </c>
      <c r="BJ205" s="65" t="e">
        <f t="shared" si="471"/>
        <v>#VALUE!</v>
      </c>
      <c r="BK205" s="65" t="e">
        <f t="shared" si="471"/>
        <v>#VALUE!</v>
      </c>
      <c r="BL205" s="65" t="e">
        <f t="shared" si="471"/>
        <v>#VALUE!</v>
      </c>
      <c r="BM205" s="65" t="e">
        <f t="shared" si="471"/>
        <v>#VALUE!</v>
      </c>
      <c r="BN205" s="65" t="e">
        <f t="shared" si="471"/>
        <v>#VALUE!</v>
      </c>
      <c r="BO205" s="65" t="e">
        <f t="shared" si="471"/>
        <v>#VALUE!</v>
      </c>
      <c r="BP205" s="65" t="e">
        <f t="shared" si="471"/>
        <v>#VALUE!</v>
      </c>
      <c r="BQ205" s="65" t="e">
        <f t="shared" si="471"/>
        <v>#VALUE!</v>
      </c>
      <c r="BR205" s="65" t="e">
        <f t="shared" si="471"/>
        <v>#VALUE!</v>
      </c>
      <c r="BS205" s="65"/>
      <c r="BT205" s="65"/>
      <c r="BU205" s="65"/>
      <c r="BV205" s="65"/>
      <c r="BW205" s="65"/>
      <c r="BX205" s="65"/>
      <c r="BY205" s="65"/>
      <c r="BZ205" s="65"/>
      <c r="CA205" s="65"/>
      <c r="CB205" s="65">
        <f t="shared" ref="CB205:CK205" si="472">CA204</f>
        <v>1</v>
      </c>
      <c r="CC205" s="65" t="e">
        <f t="shared" si="472"/>
        <v>#VALUE!</v>
      </c>
      <c r="CD205" s="65" t="e">
        <f t="shared" si="472"/>
        <v>#VALUE!</v>
      </c>
      <c r="CE205" s="65" t="e">
        <f t="shared" si="472"/>
        <v>#VALUE!</v>
      </c>
      <c r="CF205" s="65" t="e">
        <f t="shared" si="472"/>
        <v>#VALUE!</v>
      </c>
      <c r="CG205" s="65" t="e">
        <f t="shared" si="472"/>
        <v>#VALUE!</v>
      </c>
      <c r="CH205" s="65" t="e">
        <f t="shared" si="472"/>
        <v>#VALUE!</v>
      </c>
      <c r="CI205" s="65" t="e">
        <f t="shared" si="472"/>
        <v>#VALUE!</v>
      </c>
      <c r="CJ205" s="65" t="e">
        <f t="shared" si="472"/>
        <v>#VALUE!</v>
      </c>
      <c r="CK205" s="65" t="e">
        <f t="shared" si="472"/>
        <v>#VALUE!</v>
      </c>
      <c r="CL205" s="65"/>
      <c r="CM205" s="65"/>
      <c r="CN205" s="65"/>
      <c r="CO205" s="65"/>
      <c r="CP205" s="65"/>
      <c r="CQ205" s="65"/>
      <c r="CR205" s="65"/>
      <c r="CS205" s="65"/>
      <c r="CT205" s="65"/>
      <c r="CU205" s="65">
        <f t="shared" ref="CU205:DD205" si="473">CT204</f>
        <v>1</v>
      </c>
      <c r="CV205" s="65" t="e">
        <f t="shared" si="473"/>
        <v>#VALUE!</v>
      </c>
      <c r="CW205" s="65" t="e">
        <f t="shared" si="473"/>
        <v>#VALUE!</v>
      </c>
      <c r="CX205" s="65" t="e">
        <f t="shared" si="473"/>
        <v>#VALUE!</v>
      </c>
      <c r="CY205" s="65" t="e">
        <f t="shared" si="473"/>
        <v>#VALUE!</v>
      </c>
      <c r="CZ205" s="65" t="e">
        <f t="shared" si="473"/>
        <v>#VALUE!</v>
      </c>
      <c r="DA205" s="65" t="e">
        <f t="shared" si="473"/>
        <v>#VALUE!</v>
      </c>
      <c r="DB205" s="65" t="e">
        <f t="shared" si="473"/>
        <v>#VALUE!</v>
      </c>
      <c r="DC205" s="65" t="e">
        <f t="shared" si="473"/>
        <v>#VALUE!</v>
      </c>
      <c r="DD205" s="65" t="e">
        <f t="shared" si="473"/>
        <v>#VALUE!</v>
      </c>
      <c r="DE205" s="65"/>
      <c r="DF205" s="65"/>
      <c r="DG205" s="65"/>
      <c r="DH205" s="65"/>
      <c r="DI205" s="65"/>
      <c r="DJ205" s="65"/>
      <c r="DK205" s="65"/>
      <c r="DL205" s="65"/>
      <c r="DM205" s="65"/>
      <c r="DN205" s="65"/>
      <c r="DO205" s="65"/>
      <c r="DP205" s="65"/>
      <c r="DQ205" s="65"/>
      <c r="DR205" s="65"/>
      <c r="DS205" s="65"/>
      <c r="DT205" s="65"/>
      <c r="DU205" s="65"/>
      <c r="DV205" s="65"/>
    </row>
    <row r="206" spans="1:126">
      <c r="A206" s="65"/>
      <c r="B206" s="65"/>
      <c r="C206" s="65"/>
      <c r="D206" s="214" t="e">
        <f>SUM(D204:D205)</f>
        <v>#VALUE!</v>
      </c>
      <c r="E206" s="214" t="e">
        <f t="shared" ref="E206:M206" si="474">SUM(E204:E205)</f>
        <v>#VALUE!</v>
      </c>
      <c r="F206" s="214" t="e">
        <f t="shared" si="474"/>
        <v>#VALUE!</v>
      </c>
      <c r="G206" s="214" t="e">
        <f t="shared" si="474"/>
        <v>#VALUE!</v>
      </c>
      <c r="H206" s="214" t="e">
        <f t="shared" si="474"/>
        <v>#VALUE!</v>
      </c>
      <c r="I206" s="214" t="e">
        <f t="shared" si="474"/>
        <v>#VALUE!</v>
      </c>
      <c r="J206" s="214" t="e">
        <f t="shared" si="474"/>
        <v>#VALUE!</v>
      </c>
      <c r="K206" s="214" t="e">
        <f t="shared" si="474"/>
        <v>#VALUE!</v>
      </c>
      <c r="L206" s="214" t="e">
        <f t="shared" si="474"/>
        <v>#VALUE!</v>
      </c>
      <c r="M206" s="214" t="e">
        <f t="shared" si="474"/>
        <v>#VALUE!</v>
      </c>
      <c r="N206" s="65"/>
      <c r="O206" s="65"/>
      <c r="P206" s="65"/>
      <c r="Q206" s="65"/>
      <c r="R206" s="65"/>
      <c r="S206" s="65"/>
      <c r="T206" s="65"/>
      <c r="U206" s="65"/>
      <c r="V206" s="65"/>
      <c r="W206" s="214" t="e">
        <f>SUM(W204:W205)</f>
        <v>#VALUE!</v>
      </c>
      <c r="X206" s="214" t="e">
        <f t="shared" ref="X206:AF206" si="475">SUM(X204:X205)</f>
        <v>#VALUE!</v>
      </c>
      <c r="Y206" s="214" t="e">
        <f t="shared" si="475"/>
        <v>#VALUE!</v>
      </c>
      <c r="Z206" s="214" t="e">
        <f t="shared" si="475"/>
        <v>#VALUE!</v>
      </c>
      <c r="AA206" s="214" t="e">
        <f t="shared" si="475"/>
        <v>#VALUE!</v>
      </c>
      <c r="AB206" s="214" t="e">
        <f t="shared" si="475"/>
        <v>#VALUE!</v>
      </c>
      <c r="AC206" s="214" t="e">
        <f t="shared" si="475"/>
        <v>#VALUE!</v>
      </c>
      <c r="AD206" s="214" t="e">
        <f t="shared" si="475"/>
        <v>#VALUE!</v>
      </c>
      <c r="AE206" s="214" t="e">
        <f t="shared" si="475"/>
        <v>#VALUE!</v>
      </c>
      <c r="AF206" s="214" t="e">
        <f t="shared" si="475"/>
        <v>#VALUE!</v>
      </c>
      <c r="AG206" s="65"/>
      <c r="AH206" s="65"/>
      <c r="AI206" s="65"/>
      <c r="AJ206" s="65"/>
      <c r="AK206" s="65"/>
      <c r="AL206" s="65"/>
      <c r="AM206" s="65"/>
      <c r="AN206" s="65"/>
      <c r="AO206" s="65"/>
      <c r="AP206" s="214" t="e">
        <f>SUM(AP204:AP205)</f>
        <v>#VALUE!</v>
      </c>
      <c r="AQ206" s="214" t="e">
        <f t="shared" ref="AQ206:AY206" si="476">SUM(AQ204:AQ205)</f>
        <v>#VALUE!</v>
      </c>
      <c r="AR206" s="214" t="e">
        <f t="shared" si="476"/>
        <v>#VALUE!</v>
      </c>
      <c r="AS206" s="214" t="e">
        <f t="shared" si="476"/>
        <v>#VALUE!</v>
      </c>
      <c r="AT206" s="214" t="e">
        <f t="shared" si="476"/>
        <v>#VALUE!</v>
      </c>
      <c r="AU206" s="214" t="e">
        <f t="shared" si="476"/>
        <v>#VALUE!</v>
      </c>
      <c r="AV206" s="214" t="e">
        <f t="shared" si="476"/>
        <v>#VALUE!</v>
      </c>
      <c r="AW206" s="214" t="e">
        <f t="shared" si="476"/>
        <v>#VALUE!</v>
      </c>
      <c r="AX206" s="214" t="e">
        <f t="shared" si="476"/>
        <v>#VALUE!</v>
      </c>
      <c r="AY206" s="214" t="e">
        <f t="shared" si="476"/>
        <v>#VALUE!</v>
      </c>
      <c r="AZ206" s="65"/>
      <c r="BA206" s="65"/>
      <c r="BB206" s="65"/>
      <c r="BC206" s="65"/>
      <c r="BD206" s="65"/>
      <c r="BE206" s="65"/>
      <c r="BF206" s="65"/>
      <c r="BG206" s="65"/>
      <c r="BH206" s="65"/>
      <c r="BI206" s="214" t="e">
        <f>SUM(BI204:BI205)</f>
        <v>#VALUE!</v>
      </c>
      <c r="BJ206" s="214" t="e">
        <f t="shared" ref="BJ206:BR206" si="477">SUM(BJ204:BJ205)</f>
        <v>#VALUE!</v>
      </c>
      <c r="BK206" s="214" t="e">
        <f t="shared" si="477"/>
        <v>#VALUE!</v>
      </c>
      <c r="BL206" s="214" t="e">
        <f t="shared" si="477"/>
        <v>#VALUE!</v>
      </c>
      <c r="BM206" s="214" t="e">
        <f t="shared" si="477"/>
        <v>#VALUE!</v>
      </c>
      <c r="BN206" s="214" t="e">
        <f t="shared" si="477"/>
        <v>#VALUE!</v>
      </c>
      <c r="BO206" s="214" t="e">
        <f t="shared" si="477"/>
        <v>#VALUE!</v>
      </c>
      <c r="BP206" s="214" t="e">
        <f t="shared" si="477"/>
        <v>#VALUE!</v>
      </c>
      <c r="BQ206" s="214" t="e">
        <f t="shared" si="477"/>
        <v>#VALUE!</v>
      </c>
      <c r="BR206" s="214" t="e">
        <f t="shared" si="477"/>
        <v>#VALUE!</v>
      </c>
      <c r="BS206" s="65"/>
      <c r="BT206" s="65"/>
      <c r="BU206" s="65"/>
      <c r="BV206" s="65"/>
      <c r="BW206" s="65"/>
      <c r="BX206" s="65"/>
      <c r="BY206" s="65"/>
      <c r="BZ206" s="65"/>
      <c r="CA206" s="65"/>
      <c r="CB206" s="214" t="e">
        <f>SUM(CB204:CB205)</f>
        <v>#VALUE!</v>
      </c>
      <c r="CC206" s="214" t="e">
        <f t="shared" ref="CC206:CK206" si="478">SUM(CC204:CC205)</f>
        <v>#VALUE!</v>
      </c>
      <c r="CD206" s="214" t="e">
        <f t="shared" si="478"/>
        <v>#VALUE!</v>
      </c>
      <c r="CE206" s="214" t="e">
        <f t="shared" si="478"/>
        <v>#VALUE!</v>
      </c>
      <c r="CF206" s="214" t="e">
        <f t="shared" si="478"/>
        <v>#VALUE!</v>
      </c>
      <c r="CG206" s="214" t="e">
        <f t="shared" si="478"/>
        <v>#VALUE!</v>
      </c>
      <c r="CH206" s="214" t="e">
        <f t="shared" si="478"/>
        <v>#VALUE!</v>
      </c>
      <c r="CI206" s="214" t="e">
        <f t="shared" si="478"/>
        <v>#VALUE!</v>
      </c>
      <c r="CJ206" s="214" t="e">
        <f t="shared" si="478"/>
        <v>#VALUE!</v>
      </c>
      <c r="CK206" s="214" t="e">
        <f t="shared" si="478"/>
        <v>#VALUE!</v>
      </c>
      <c r="CL206" s="65"/>
      <c r="CM206" s="65"/>
      <c r="CN206" s="65"/>
      <c r="CO206" s="65"/>
      <c r="CP206" s="65"/>
      <c r="CQ206" s="65"/>
      <c r="CR206" s="65"/>
      <c r="CS206" s="65"/>
      <c r="CT206" s="65"/>
      <c r="CU206" s="214" t="e">
        <f>SUM(CU204:CU205)</f>
        <v>#VALUE!</v>
      </c>
      <c r="CV206" s="214" t="e">
        <f t="shared" ref="CV206:DD206" si="479">SUM(CV204:CV205)</f>
        <v>#VALUE!</v>
      </c>
      <c r="CW206" s="214" t="e">
        <f t="shared" si="479"/>
        <v>#VALUE!</v>
      </c>
      <c r="CX206" s="214" t="e">
        <f t="shared" si="479"/>
        <v>#VALUE!</v>
      </c>
      <c r="CY206" s="214" t="e">
        <f t="shared" si="479"/>
        <v>#VALUE!</v>
      </c>
      <c r="CZ206" s="214" t="e">
        <f t="shared" si="479"/>
        <v>#VALUE!</v>
      </c>
      <c r="DA206" s="214" t="e">
        <f t="shared" si="479"/>
        <v>#VALUE!</v>
      </c>
      <c r="DB206" s="214" t="e">
        <f t="shared" si="479"/>
        <v>#VALUE!</v>
      </c>
      <c r="DC206" s="214" t="e">
        <f t="shared" si="479"/>
        <v>#VALUE!</v>
      </c>
      <c r="DD206" s="214" t="e">
        <f t="shared" si="479"/>
        <v>#VALUE!</v>
      </c>
      <c r="DE206" s="65"/>
      <c r="DF206" s="65"/>
      <c r="DG206" s="65"/>
      <c r="DH206" s="65"/>
      <c r="DI206" s="65"/>
      <c r="DJ206" s="65"/>
      <c r="DK206" s="65"/>
      <c r="DL206" s="65"/>
      <c r="DM206" s="65"/>
      <c r="DN206" s="65"/>
      <c r="DO206" s="65"/>
      <c r="DP206" s="65"/>
      <c r="DQ206" s="65"/>
      <c r="DR206" s="65"/>
      <c r="DS206" s="65"/>
      <c r="DT206" s="65"/>
      <c r="DU206" s="65"/>
      <c r="DV206" s="65"/>
    </row>
    <row r="207" spans="1:126">
      <c r="A207" s="65"/>
      <c r="B207" s="65"/>
      <c r="C207" s="65"/>
      <c r="D207" s="65" t="e">
        <f>IF(D206=0,E101,0)</f>
        <v>#VALUE!</v>
      </c>
      <c r="E207" s="65" t="e">
        <f t="shared" ref="E207:M207" si="480">IF(E206=0,F101,0)</f>
        <v>#VALUE!</v>
      </c>
      <c r="F207" s="65" t="e">
        <f t="shared" si="480"/>
        <v>#VALUE!</v>
      </c>
      <c r="G207" s="65" t="e">
        <f t="shared" si="480"/>
        <v>#VALUE!</v>
      </c>
      <c r="H207" s="65" t="e">
        <f t="shared" si="480"/>
        <v>#VALUE!</v>
      </c>
      <c r="I207" s="65" t="e">
        <f t="shared" si="480"/>
        <v>#VALUE!</v>
      </c>
      <c r="J207" s="65" t="e">
        <f t="shared" si="480"/>
        <v>#VALUE!</v>
      </c>
      <c r="K207" s="65" t="e">
        <f t="shared" si="480"/>
        <v>#VALUE!</v>
      </c>
      <c r="L207" s="65" t="e">
        <f t="shared" si="480"/>
        <v>#VALUE!</v>
      </c>
      <c r="M207" s="65" t="e">
        <f t="shared" si="480"/>
        <v>#VALUE!</v>
      </c>
      <c r="N207" s="65"/>
      <c r="O207" s="65"/>
      <c r="P207" s="65"/>
      <c r="Q207" s="65"/>
      <c r="R207" s="65"/>
      <c r="S207" s="65"/>
      <c r="T207" s="65"/>
      <c r="U207" s="65"/>
      <c r="V207" s="65"/>
      <c r="W207" s="65" t="e">
        <f t="shared" ref="W207:AF207" si="481">IF(W206=0,X101,0)</f>
        <v>#VALUE!</v>
      </c>
      <c r="X207" s="65" t="e">
        <f t="shared" si="481"/>
        <v>#VALUE!</v>
      </c>
      <c r="Y207" s="65" t="e">
        <f t="shared" si="481"/>
        <v>#VALUE!</v>
      </c>
      <c r="Z207" s="65" t="e">
        <f t="shared" si="481"/>
        <v>#VALUE!</v>
      </c>
      <c r="AA207" s="65" t="e">
        <f t="shared" si="481"/>
        <v>#VALUE!</v>
      </c>
      <c r="AB207" s="65" t="e">
        <f t="shared" si="481"/>
        <v>#VALUE!</v>
      </c>
      <c r="AC207" s="65" t="e">
        <f t="shared" si="481"/>
        <v>#VALUE!</v>
      </c>
      <c r="AD207" s="65" t="e">
        <f t="shared" si="481"/>
        <v>#VALUE!</v>
      </c>
      <c r="AE207" s="65" t="e">
        <f t="shared" si="481"/>
        <v>#VALUE!</v>
      </c>
      <c r="AF207" s="65" t="e">
        <f t="shared" si="481"/>
        <v>#VALUE!</v>
      </c>
      <c r="AG207" s="65"/>
      <c r="AH207" s="65"/>
      <c r="AI207" s="65"/>
      <c r="AJ207" s="65"/>
      <c r="AK207" s="65"/>
      <c r="AL207" s="65"/>
      <c r="AM207" s="65"/>
      <c r="AN207" s="65"/>
      <c r="AO207" s="65"/>
      <c r="AP207" s="65" t="e">
        <f t="shared" ref="AP207:AY207" si="482">IF(AP206=0,AQ101,0)</f>
        <v>#VALUE!</v>
      </c>
      <c r="AQ207" s="65" t="e">
        <f t="shared" si="482"/>
        <v>#VALUE!</v>
      </c>
      <c r="AR207" s="65" t="e">
        <f t="shared" si="482"/>
        <v>#VALUE!</v>
      </c>
      <c r="AS207" s="65" t="e">
        <f t="shared" si="482"/>
        <v>#VALUE!</v>
      </c>
      <c r="AT207" s="65" t="e">
        <f t="shared" si="482"/>
        <v>#VALUE!</v>
      </c>
      <c r="AU207" s="65" t="e">
        <f t="shared" si="482"/>
        <v>#VALUE!</v>
      </c>
      <c r="AV207" s="65" t="e">
        <f t="shared" si="482"/>
        <v>#VALUE!</v>
      </c>
      <c r="AW207" s="65" t="e">
        <f t="shared" si="482"/>
        <v>#VALUE!</v>
      </c>
      <c r="AX207" s="65" t="e">
        <f t="shared" si="482"/>
        <v>#VALUE!</v>
      </c>
      <c r="AY207" s="65" t="e">
        <f t="shared" si="482"/>
        <v>#VALUE!</v>
      </c>
      <c r="AZ207" s="65"/>
      <c r="BA207" s="65"/>
      <c r="BB207" s="65"/>
      <c r="BC207" s="65"/>
      <c r="BD207" s="65"/>
      <c r="BE207" s="65"/>
      <c r="BF207" s="65"/>
      <c r="BG207" s="65"/>
      <c r="BH207" s="65"/>
      <c r="BI207" s="65" t="e">
        <f t="shared" ref="BI207:BR207" si="483">IF(BI206=0,BJ101,0)</f>
        <v>#VALUE!</v>
      </c>
      <c r="BJ207" s="65" t="e">
        <f t="shared" si="483"/>
        <v>#VALUE!</v>
      </c>
      <c r="BK207" s="65" t="e">
        <f t="shared" si="483"/>
        <v>#VALUE!</v>
      </c>
      <c r="BL207" s="65" t="e">
        <f t="shared" si="483"/>
        <v>#VALUE!</v>
      </c>
      <c r="BM207" s="65" t="e">
        <f t="shared" si="483"/>
        <v>#VALUE!</v>
      </c>
      <c r="BN207" s="65" t="e">
        <f t="shared" si="483"/>
        <v>#VALUE!</v>
      </c>
      <c r="BO207" s="65" t="e">
        <f t="shared" si="483"/>
        <v>#VALUE!</v>
      </c>
      <c r="BP207" s="65" t="e">
        <f t="shared" si="483"/>
        <v>#VALUE!</v>
      </c>
      <c r="BQ207" s="65" t="e">
        <f t="shared" si="483"/>
        <v>#VALUE!</v>
      </c>
      <c r="BR207" s="65" t="e">
        <f t="shared" si="483"/>
        <v>#VALUE!</v>
      </c>
      <c r="BS207" s="65"/>
      <c r="BT207" s="65"/>
      <c r="BU207" s="65"/>
      <c r="BV207" s="65"/>
      <c r="BW207" s="65"/>
      <c r="BX207" s="65"/>
      <c r="BY207" s="65"/>
      <c r="BZ207" s="65"/>
      <c r="CA207" s="65"/>
      <c r="CB207" s="65" t="e">
        <f t="shared" ref="CB207:CK207" si="484">IF(CB206=0,CC101,0)</f>
        <v>#VALUE!</v>
      </c>
      <c r="CC207" s="65" t="e">
        <f t="shared" si="484"/>
        <v>#VALUE!</v>
      </c>
      <c r="CD207" s="65" t="e">
        <f t="shared" si="484"/>
        <v>#VALUE!</v>
      </c>
      <c r="CE207" s="65" t="e">
        <f t="shared" si="484"/>
        <v>#VALUE!</v>
      </c>
      <c r="CF207" s="65" t="e">
        <f t="shared" si="484"/>
        <v>#VALUE!</v>
      </c>
      <c r="CG207" s="65" t="e">
        <f t="shared" si="484"/>
        <v>#VALUE!</v>
      </c>
      <c r="CH207" s="65" t="e">
        <f t="shared" si="484"/>
        <v>#VALUE!</v>
      </c>
      <c r="CI207" s="65" t="e">
        <f t="shared" si="484"/>
        <v>#VALUE!</v>
      </c>
      <c r="CJ207" s="65" t="e">
        <f t="shared" si="484"/>
        <v>#VALUE!</v>
      </c>
      <c r="CK207" s="65" t="e">
        <f t="shared" si="484"/>
        <v>#VALUE!</v>
      </c>
      <c r="CL207" s="65"/>
      <c r="CM207" s="65"/>
      <c r="CN207" s="65"/>
      <c r="CO207" s="65"/>
      <c r="CP207" s="65"/>
      <c r="CQ207" s="65"/>
      <c r="CR207" s="65"/>
      <c r="CS207" s="65"/>
      <c r="CT207" s="65"/>
      <c r="CU207" s="65" t="e">
        <f t="shared" ref="CU207:DD207" si="485">IF(CU206=0,CV101,0)</f>
        <v>#VALUE!</v>
      </c>
      <c r="CV207" s="65" t="e">
        <f t="shared" si="485"/>
        <v>#VALUE!</v>
      </c>
      <c r="CW207" s="65" t="e">
        <f t="shared" si="485"/>
        <v>#VALUE!</v>
      </c>
      <c r="CX207" s="65" t="e">
        <f t="shared" si="485"/>
        <v>#VALUE!</v>
      </c>
      <c r="CY207" s="65" t="e">
        <f t="shared" si="485"/>
        <v>#VALUE!</v>
      </c>
      <c r="CZ207" s="65" t="e">
        <f t="shared" si="485"/>
        <v>#VALUE!</v>
      </c>
      <c r="DA207" s="65" t="e">
        <f t="shared" si="485"/>
        <v>#VALUE!</v>
      </c>
      <c r="DB207" s="65" t="e">
        <f t="shared" si="485"/>
        <v>#VALUE!</v>
      </c>
      <c r="DC207" s="65" t="e">
        <f t="shared" si="485"/>
        <v>#VALUE!</v>
      </c>
      <c r="DD207" s="65" t="e">
        <f t="shared" si="485"/>
        <v>#VALUE!</v>
      </c>
      <c r="DE207" s="65"/>
      <c r="DF207" s="65"/>
      <c r="DG207" s="65"/>
      <c r="DH207" s="65"/>
      <c r="DI207" s="65"/>
      <c r="DJ207" s="65"/>
      <c r="DK207" s="65"/>
      <c r="DL207" s="65"/>
      <c r="DM207" s="65"/>
      <c r="DN207" s="65"/>
      <c r="DO207" s="65"/>
      <c r="DP207" s="65"/>
      <c r="DQ207" s="65"/>
      <c r="DR207" s="65"/>
      <c r="DS207" s="65"/>
      <c r="DT207" s="65"/>
      <c r="DU207" s="65"/>
      <c r="DV207" s="65"/>
    </row>
    <row r="208" spans="1:126">
      <c r="A208" s="65"/>
      <c r="B208" s="65"/>
      <c r="C208" s="65"/>
      <c r="D208" s="65" t="str">
        <f>IF(C207&lt;&gt;0,C207,"")</f>
        <v/>
      </c>
      <c r="E208" s="65" t="e">
        <f t="shared" ref="E208:M208" si="486">IF(D207&lt;&gt;0,D207,"")</f>
        <v>#VALUE!</v>
      </c>
      <c r="F208" s="65" t="e">
        <f t="shared" si="486"/>
        <v>#VALUE!</v>
      </c>
      <c r="G208" s="65" t="e">
        <f t="shared" si="486"/>
        <v>#VALUE!</v>
      </c>
      <c r="H208" s="65" t="e">
        <f t="shared" si="486"/>
        <v>#VALUE!</v>
      </c>
      <c r="I208" s="65" t="e">
        <f t="shared" si="486"/>
        <v>#VALUE!</v>
      </c>
      <c r="J208" s="65" t="e">
        <f t="shared" si="486"/>
        <v>#VALUE!</v>
      </c>
      <c r="K208" s="65" t="e">
        <f t="shared" si="486"/>
        <v>#VALUE!</v>
      </c>
      <c r="L208" s="65" t="e">
        <f t="shared" si="486"/>
        <v>#VALUE!</v>
      </c>
      <c r="M208" s="65" t="e">
        <f t="shared" si="486"/>
        <v>#VALUE!</v>
      </c>
      <c r="N208" s="173" t="e">
        <f>MIN(D208:M208)</f>
        <v>#VALUE!</v>
      </c>
      <c r="O208" s="65"/>
      <c r="P208" s="65"/>
      <c r="Q208" s="65"/>
      <c r="R208" s="65"/>
      <c r="S208" s="65"/>
      <c r="T208" s="65"/>
      <c r="U208" s="65"/>
      <c r="V208" s="65"/>
      <c r="W208" s="65" t="str">
        <f t="shared" ref="W208:AF208" si="487">IF(V207&lt;&gt;0,V207,"")</f>
        <v/>
      </c>
      <c r="X208" s="65" t="e">
        <f t="shared" si="487"/>
        <v>#VALUE!</v>
      </c>
      <c r="Y208" s="65" t="e">
        <f t="shared" si="487"/>
        <v>#VALUE!</v>
      </c>
      <c r="Z208" s="65" t="e">
        <f t="shared" si="487"/>
        <v>#VALUE!</v>
      </c>
      <c r="AA208" s="65" t="e">
        <f t="shared" si="487"/>
        <v>#VALUE!</v>
      </c>
      <c r="AB208" s="65" t="e">
        <f t="shared" si="487"/>
        <v>#VALUE!</v>
      </c>
      <c r="AC208" s="65" t="e">
        <f t="shared" si="487"/>
        <v>#VALUE!</v>
      </c>
      <c r="AD208" s="65" t="e">
        <f t="shared" si="487"/>
        <v>#VALUE!</v>
      </c>
      <c r="AE208" s="65" t="e">
        <f t="shared" si="487"/>
        <v>#VALUE!</v>
      </c>
      <c r="AF208" s="65" t="e">
        <f t="shared" si="487"/>
        <v>#VALUE!</v>
      </c>
      <c r="AG208" s="173" t="e">
        <f>MIN(W208:AF208)</f>
        <v>#VALUE!</v>
      </c>
      <c r="AH208" s="65"/>
      <c r="AI208" s="65"/>
      <c r="AJ208" s="65"/>
      <c r="AK208" s="65"/>
      <c r="AL208" s="65"/>
      <c r="AM208" s="65"/>
      <c r="AN208" s="65"/>
      <c r="AO208" s="65"/>
      <c r="AP208" s="65" t="str">
        <f t="shared" ref="AP208:AY208" si="488">IF(AO207&lt;&gt;0,AO207,"")</f>
        <v/>
      </c>
      <c r="AQ208" s="65" t="e">
        <f t="shared" si="488"/>
        <v>#VALUE!</v>
      </c>
      <c r="AR208" s="65" t="e">
        <f t="shared" si="488"/>
        <v>#VALUE!</v>
      </c>
      <c r="AS208" s="65" t="e">
        <f t="shared" si="488"/>
        <v>#VALUE!</v>
      </c>
      <c r="AT208" s="65" t="e">
        <f t="shared" si="488"/>
        <v>#VALUE!</v>
      </c>
      <c r="AU208" s="65" t="e">
        <f t="shared" si="488"/>
        <v>#VALUE!</v>
      </c>
      <c r="AV208" s="65" t="e">
        <f t="shared" si="488"/>
        <v>#VALUE!</v>
      </c>
      <c r="AW208" s="65" t="e">
        <f t="shared" si="488"/>
        <v>#VALUE!</v>
      </c>
      <c r="AX208" s="65" t="e">
        <f t="shared" si="488"/>
        <v>#VALUE!</v>
      </c>
      <c r="AY208" s="65" t="e">
        <f t="shared" si="488"/>
        <v>#VALUE!</v>
      </c>
      <c r="AZ208" s="173" t="e">
        <f>MIN(AP208:AY208)</f>
        <v>#VALUE!</v>
      </c>
      <c r="BA208" s="65"/>
      <c r="BB208" s="65"/>
      <c r="BC208" s="65"/>
      <c r="BD208" s="65"/>
      <c r="BE208" s="65"/>
      <c r="BF208" s="65"/>
      <c r="BG208" s="65"/>
      <c r="BH208" s="65"/>
      <c r="BI208" s="65" t="str">
        <f t="shared" ref="BI208:BR208" si="489">IF(BH207&lt;&gt;0,BH207,"")</f>
        <v/>
      </c>
      <c r="BJ208" s="65" t="e">
        <f t="shared" si="489"/>
        <v>#VALUE!</v>
      </c>
      <c r="BK208" s="65" t="e">
        <f t="shared" si="489"/>
        <v>#VALUE!</v>
      </c>
      <c r="BL208" s="65" t="e">
        <f t="shared" si="489"/>
        <v>#VALUE!</v>
      </c>
      <c r="BM208" s="65" t="e">
        <f t="shared" si="489"/>
        <v>#VALUE!</v>
      </c>
      <c r="BN208" s="65" t="e">
        <f t="shared" si="489"/>
        <v>#VALUE!</v>
      </c>
      <c r="BO208" s="65" t="e">
        <f t="shared" si="489"/>
        <v>#VALUE!</v>
      </c>
      <c r="BP208" s="65" t="e">
        <f t="shared" si="489"/>
        <v>#VALUE!</v>
      </c>
      <c r="BQ208" s="65" t="e">
        <f t="shared" si="489"/>
        <v>#VALUE!</v>
      </c>
      <c r="BR208" s="65" t="e">
        <f t="shared" si="489"/>
        <v>#VALUE!</v>
      </c>
      <c r="BS208" s="173" t="e">
        <f>MIN(BI208:BR208)</f>
        <v>#VALUE!</v>
      </c>
      <c r="BT208" s="65"/>
      <c r="BU208" s="65"/>
      <c r="BV208" s="65"/>
      <c r="BW208" s="65"/>
      <c r="BX208" s="65"/>
      <c r="BY208" s="65"/>
      <c r="BZ208" s="65"/>
      <c r="CA208" s="65"/>
      <c r="CB208" s="65" t="str">
        <f t="shared" ref="CB208:CK208" si="490">IF(CA207&lt;&gt;0,CA207,"")</f>
        <v/>
      </c>
      <c r="CC208" s="65" t="e">
        <f t="shared" si="490"/>
        <v>#VALUE!</v>
      </c>
      <c r="CD208" s="65" t="e">
        <f t="shared" si="490"/>
        <v>#VALUE!</v>
      </c>
      <c r="CE208" s="65" t="e">
        <f t="shared" si="490"/>
        <v>#VALUE!</v>
      </c>
      <c r="CF208" s="65" t="e">
        <f t="shared" si="490"/>
        <v>#VALUE!</v>
      </c>
      <c r="CG208" s="65" t="e">
        <f t="shared" si="490"/>
        <v>#VALUE!</v>
      </c>
      <c r="CH208" s="65" t="e">
        <f t="shared" si="490"/>
        <v>#VALUE!</v>
      </c>
      <c r="CI208" s="65" t="e">
        <f t="shared" si="490"/>
        <v>#VALUE!</v>
      </c>
      <c r="CJ208" s="65" t="e">
        <f t="shared" si="490"/>
        <v>#VALUE!</v>
      </c>
      <c r="CK208" s="65" t="e">
        <f t="shared" si="490"/>
        <v>#VALUE!</v>
      </c>
      <c r="CL208" s="173" t="e">
        <f>MIN(CB208:CK208)</f>
        <v>#VALUE!</v>
      </c>
      <c r="CM208" s="65"/>
      <c r="CN208" s="65"/>
      <c r="CO208" s="65"/>
      <c r="CP208" s="65"/>
      <c r="CQ208" s="65"/>
      <c r="CR208" s="65"/>
      <c r="CS208" s="65"/>
      <c r="CT208" s="65"/>
      <c r="CU208" s="65" t="str">
        <f t="shared" ref="CU208:DD208" si="491">IF(CT207&lt;&gt;0,CT207,"")</f>
        <v/>
      </c>
      <c r="CV208" s="65" t="e">
        <f t="shared" si="491"/>
        <v>#VALUE!</v>
      </c>
      <c r="CW208" s="65" t="e">
        <f t="shared" si="491"/>
        <v>#VALUE!</v>
      </c>
      <c r="CX208" s="65" t="e">
        <f t="shared" si="491"/>
        <v>#VALUE!</v>
      </c>
      <c r="CY208" s="65" t="e">
        <f t="shared" si="491"/>
        <v>#VALUE!</v>
      </c>
      <c r="CZ208" s="65" t="e">
        <f t="shared" si="491"/>
        <v>#VALUE!</v>
      </c>
      <c r="DA208" s="65" t="e">
        <f t="shared" si="491"/>
        <v>#VALUE!</v>
      </c>
      <c r="DB208" s="65" t="e">
        <f t="shared" si="491"/>
        <v>#VALUE!</v>
      </c>
      <c r="DC208" s="65" t="e">
        <f t="shared" si="491"/>
        <v>#VALUE!</v>
      </c>
      <c r="DD208" s="65" t="e">
        <f t="shared" si="491"/>
        <v>#VALUE!</v>
      </c>
      <c r="DE208" s="173" t="e">
        <f>MIN(CU208:DD208)</f>
        <v>#VALUE!</v>
      </c>
      <c r="DF208" s="65"/>
      <c r="DG208" s="65"/>
      <c r="DH208" s="65"/>
      <c r="DI208" s="65"/>
      <c r="DJ208" s="65"/>
      <c r="DK208" s="65"/>
      <c r="DL208" s="65"/>
      <c r="DM208" s="65"/>
      <c r="DN208" s="65"/>
      <c r="DO208" s="65"/>
      <c r="DP208" s="65"/>
      <c r="DQ208" s="65"/>
      <c r="DR208" s="65"/>
      <c r="DS208" s="65"/>
      <c r="DT208" s="65"/>
      <c r="DU208" s="65"/>
      <c r="DV208" s="65"/>
    </row>
    <row r="209" spans="1:126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 t="e">
        <f>IF(N208=0,M101,N208)</f>
        <v>#VALUE!</v>
      </c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  <c r="AF209" s="65"/>
      <c r="AG209" s="65"/>
      <c r="AH209" s="65" t="e">
        <f>IF(AG208=0,AF101,AG208)</f>
        <v>#VALUE!</v>
      </c>
      <c r="AI209" s="65"/>
      <c r="AJ209" s="65"/>
      <c r="AK209" s="65"/>
      <c r="AL209" s="65"/>
      <c r="AM209" s="65"/>
      <c r="AN209" s="65"/>
      <c r="AO209" s="65"/>
      <c r="AP209" s="65"/>
      <c r="AQ209" s="65"/>
      <c r="AR209" s="65"/>
      <c r="AS209" s="65"/>
      <c r="AT209" s="65"/>
      <c r="AU209" s="65"/>
      <c r="AV209" s="65"/>
      <c r="AW209" s="65"/>
      <c r="AX209" s="65"/>
      <c r="AY209" s="65"/>
      <c r="AZ209" s="65"/>
      <c r="BA209" s="65" t="e">
        <f>IF(AZ208=0,AY101,AZ208)</f>
        <v>#VALUE!</v>
      </c>
      <c r="BB209" s="65"/>
      <c r="BC209" s="65"/>
      <c r="BD209" s="65"/>
      <c r="BE209" s="65"/>
      <c r="BF209" s="65"/>
      <c r="BG209" s="65"/>
      <c r="BH209" s="65"/>
      <c r="BI209" s="65"/>
      <c r="BJ209" s="65"/>
      <c r="BK209" s="65"/>
      <c r="BL209" s="65"/>
      <c r="BM209" s="65"/>
      <c r="BN209" s="65"/>
      <c r="BO209" s="65"/>
      <c r="BP209" s="65"/>
      <c r="BQ209" s="65"/>
      <c r="BR209" s="65"/>
      <c r="BS209" s="65"/>
      <c r="BT209" s="65" t="e">
        <f>IF(BS208=0,BR101,BS208)</f>
        <v>#VALUE!</v>
      </c>
      <c r="BU209" s="65"/>
      <c r="BV209" s="65"/>
      <c r="BW209" s="65"/>
      <c r="BX209" s="65"/>
      <c r="BY209" s="65"/>
      <c r="BZ209" s="65"/>
      <c r="CA209" s="65"/>
      <c r="CB209" s="65"/>
      <c r="CC209" s="65"/>
      <c r="CD209" s="65"/>
      <c r="CE209" s="65"/>
      <c r="CF209" s="65"/>
      <c r="CG209" s="65"/>
      <c r="CH209" s="65"/>
      <c r="CI209" s="65"/>
      <c r="CJ209" s="65"/>
      <c r="CK209" s="65"/>
      <c r="CL209" s="65"/>
      <c r="CM209" s="65" t="e">
        <f>IF(CL208=0,CK101,CL208)</f>
        <v>#VALUE!</v>
      </c>
      <c r="CN209" s="65"/>
      <c r="CO209" s="65"/>
      <c r="CP209" s="65"/>
      <c r="CQ209" s="65"/>
      <c r="CR209" s="65"/>
      <c r="CS209" s="65"/>
      <c r="CT209" s="65"/>
      <c r="CU209" s="65"/>
      <c r="CV209" s="65"/>
      <c r="CW209" s="65"/>
      <c r="CX209" s="65"/>
      <c r="CY209" s="65"/>
      <c r="CZ209" s="65"/>
      <c r="DA209" s="65"/>
      <c r="DB209" s="65"/>
      <c r="DC209" s="65"/>
      <c r="DD209" s="65"/>
      <c r="DE209" s="65"/>
      <c r="DF209" s="65" t="e">
        <f>IF(DE208=0,DD101,DE208)</f>
        <v>#VALUE!</v>
      </c>
      <c r="DG209" s="65"/>
      <c r="DH209" s="65"/>
      <c r="DI209" s="65"/>
      <c r="DJ209" s="65"/>
      <c r="DK209" s="65"/>
      <c r="DL209" s="65"/>
      <c r="DM209" s="65"/>
      <c r="DN209" s="65"/>
      <c r="DO209" s="65"/>
      <c r="DP209" s="65"/>
      <c r="DQ209" s="65"/>
      <c r="DR209" s="65"/>
      <c r="DS209" s="65"/>
      <c r="DT209" s="65"/>
      <c r="DU209" s="65"/>
      <c r="DV209" s="65"/>
    </row>
    <row r="210" spans="1:126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 t="s">
        <v>132</v>
      </c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  <c r="AD210" s="65"/>
      <c r="AE210" s="65"/>
      <c r="AF210" s="65"/>
      <c r="AG210" s="65"/>
      <c r="AH210" s="65" t="s">
        <v>132</v>
      </c>
      <c r="AI210" s="65"/>
      <c r="AJ210" s="65"/>
      <c r="AK210" s="65"/>
      <c r="AL210" s="65"/>
      <c r="AM210" s="65"/>
      <c r="AN210" s="65"/>
      <c r="AO210" s="65"/>
      <c r="AP210" s="65"/>
      <c r="AQ210" s="65"/>
      <c r="AR210" s="65"/>
      <c r="AS210" s="65"/>
      <c r="AT210" s="65"/>
      <c r="AU210" s="65"/>
      <c r="AV210" s="65"/>
      <c r="AW210" s="65"/>
      <c r="AX210" s="65"/>
      <c r="AY210" s="65"/>
      <c r="AZ210" s="65"/>
      <c r="BA210" s="65" t="s">
        <v>132</v>
      </c>
      <c r="BB210" s="65"/>
      <c r="BC210" s="65"/>
      <c r="BD210" s="65"/>
      <c r="BE210" s="65"/>
      <c r="BF210" s="65"/>
      <c r="BG210" s="65"/>
      <c r="BH210" s="65"/>
      <c r="BI210" s="65"/>
      <c r="BJ210" s="65"/>
      <c r="BK210" s="65"/>
      <c r="BL210" s="65"/>
      <c r="BM210" s="65"/>
      <c r="BN210" s="65"/>
      <c r="BO210" s="65"/>
      <c r="BP210" s="65"/>
      <c r="BQ210" s="65"/>
      <c r="BR210" s="65"/>
      <c r="BS210" s="65"/>
      <c r="BT210" s="65" t="s">
        <v>132</v>
      </c>
      <c r="BU210" s="65"/>
      <c r="BV210" s="65"/>
      <c r="BW210" s="65"/>
      <c r="BX210" s="65"/>
      <c r="BY210" s="65"/>
      <c r="BZ210" s="65"/>
      <c r="CA210" s="65"/>
      <c r="CB210" s="65"/>
      <c r="CC210" s="65"/>
      <c r="CD210" s="65"/>
      <c r="CE210" s="65"/>
      <c r="CF210" s="65"/>
      <c r="CG210" s="65"/>
      <c r="CH210" s="65"/>
      <c r="CI210" s="65"/>
      <c r="CJ210" s="65"/>
      <c r="CK210" s="65"/>
      <c r="CL210" s="65"/>
      <c r="CM210" s="65" t="s">
        <v>132</v>
      </c>
      <c r="CN210" s="65"/>
      <c r="CO210" s="65"/>
      <c r="CP210" s="65"/>
      <c r="CQ210" s="65"/>
      <c r="CR210" s="65"/>
      <c r="CS210" s="65"/>
      <c r="CT210" s="65"/>
      <c r="CU210" s="65"/>
      <c r="CV210" s="65"/>
      <c r="CW210" s="65"/>
      <c r="CX210" s="65"/>
      <c r="CY210" s="65"/>
      <c r="CZ210" s="65"/>
      <c r="DA210" s="65"/>
      <c r="DB210" s="65"/>
      <c r="DC210" s="65"/>
      <c r="DD210" s="65"/>
      <c r="DE210" s="65"/>
      <c r="DF210" s="65" t="s">
        <v>132</v>
      </c>
      <c r="DG210" s="65"/>
      <c r="DH210" s="65"/>
      <c r="DI210" s="65"/>
      <c r="DJ210" s="65"/>
      <c r="DK210" s="65"/>
      <c r="DL210" s="65"/>
      <c r="DM210" s="65"/>
      <c r="DN210" s="65"/>
      <c r="DO210" s="65"/>
      <c r="DP210" s="65"/>
      <c r="DQ210" s="65"/>
      <c r="DR210" s="65"/>
      <c r="DS210" s="65"/>
      <c r="DT210" s="65"/>
      <c r="DU210" s="65"/>
      <c r="DV210" s="65"/>
    </row>
    <row r="211" spans="1:126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  <c r="AF211" s="65"/>
      <c r="AG211" s="65"/>
      <c r="AH211" s="65"/>
      <c r="AI211" s="65"/>
      <c r="AJ211" s="65"/>
      <c r="AK211" s="65"/>
      <c r="AL211" s="65"/>
      <c r="AM211" s="65"/>
      <c r="AN211" s="65"/>
      <c r="AO211" s="65"/>
      <c r="AP211" s="65"/>
      <c r="AQ211" s="65"/>
      <c r="AR211" s="65"/>
      <c r="AS211" s="65"/>
      <c r="AT211" s="65"/>
      <c r="AU211" s="65"/>
      <c r="AV211" s="65"/>
      <c r="AW211" s="65"/>
      <c r="AX211" s="65"/>
      <c r="AY211" s="65"/>
      <c r="AZ211" s="65"/>
      <c r="BA211" s="65"/>
      <c r="BB211" s="65"/>
      <c r="BC211" s="65"/>
      <c r="BD211" s="65"/>
      <c r="BE211" s="65"/>
      <c r="BF211" s="65"/>
      <c r="BG211" s="65"/>
      <c r="BH211" s="65"/>
      <c r="BI211" s="65"/>
      <c r="BJ211" s="65"/>
      <c r="BK211" s="65"/>
      <c r="BL211" s="65"/>
      <c r="BM211" s="65"/>
      <c r="BN211" s="65"/>
      <c r="BO211" s="65"/>
      <c r="BP211" s="65"/>
      <c r="BQ211" s="65"/>
      <c r="BR211" s="65"/>
      <c r="BS211" s="65"/>
      <c r="BT211" s="65"/>
      <c r="BU211" s="65"/>
      <c r="BV211" s="65"/>
      <c r="BW211" s="65"/>
      <c r="BX211" s="65"/>
      <c r="BY211" s="65"/>
      <c r="BZ211" s="65"/>
      <c r="CA211" s="65"/>
      <c r="CB211" s="65"/>
      <c r="CC211" s="65"/>
      <c r="CD211" s="65"/>
      <c r="CE211" s="65"/>
      <c r="CF211" s="65"/>
      <c r="CG211" s="65"/>
      <c r="CH211" s="65"/>
      <c r="CI211" s="65"/>
      <c r="CJ211" s="65"/>
      <c r="CK211" s="65"/>
      <c r="CL211" s="65"/>
      <c r="CM211" s="65"/>
      <c r="CN211" s="65"/>
      <c r="CO211" s="65"/>
      <c r="CP211" s="65"/>
      <c r="CQ211" s="65"/>
      <c r="CR211" s="65"/>
      <c r="CS211" s="65"/>
      <c r="CT211" s="65"/>
      <c r="CU211" s="65"/>
      <c r="CV211" s="65"/>
      <c r="CW211" s="65"/>
      <c r="CX211" s="65"/>
      <c r="CY211" s="65"/>
      <c r="CZ211" s="65"/>
      <c r="DA211" s="65"/>
      <c r="DB211" s="65"/>
      <c r="DC211" s="65"/>
      <c r="DD211" s="65"/>
      <c r="DE211" s="65"/>
      <c r="DF211" s="65"/>
      <c r="DG211" s="65"/>
      <c r="DH211" s="65"/>
      <c r="DI211" s="65"/>
      <c r="DJ211" s="65"/>
      <c r="DK211" s="65"/>
      <c r="DL211" s="65"/>
      <c r="DM211" s="65"/>
      <c r="DN211" s="65"/>
      <c r="DO211" s="65"/>
      <c r="DP211" s="65"/>
      <c r="DQ211" s="65"/>
      <c r="DR211" s="65"/>
      <c r="DS211" s="65"/>
      <c r="DT211" s="65"/>
      <c r="DU211" s="65"/>
      <c r="DV211" s="65"/>
    </row>
    <row r="212" spans="1:126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  <c r="AD212" s="65"/>
      <c r="AE212" s="65"/>
      <c r="AF212" s="65"/>
      <c r="AG212" s="65"/>
      <c r="AH212" s="65"/>
      <c r="AI212" s="65"/>
      <c r="AJ212" s="65"/>
      <c r="AK212" s="65"/>
      <c r="AL212" s="65"/>
      <c r="AM212" s="65"/>
      <c r="AN212" s="65"/>
      <c r="AO212" s="65"/>
      <c r="AP212" s="65"/>
      <c r="AQ212" s="65"/>
      <c r="AR212" s="65"/>
      <c r="AS212" s="65"/>
      <c r="AT212" s="65"/>
      <c r="AU212" s="65"/>
      <c r="AV212" s="65"/>
      <c r="AW212" s="65"/>
      <c r="AX212" s="65"/>
      <c r="AY212" s="65"/>
      <c r="AZ212" s="65"/>
      <c r="BA212" s="65"/>
      <c r="BB212" s="65"/>
      <c r="BC212" s="65"/>
      <c r="BD212" s="65"/>
      <c r="BE212" s="65"/>
      <c r="BF212" s="65"/>
      <c r="BG212" s="65"/>
      <c r="BH212" s="65"/>
      <c r="BI212" s="65"/>
      <c r="BJ212" s="65"/>
      <c r="BK212" s="65"/>
      <c r="BL212" s="65"/>
      <c r="BM212" s="65"/>
      <c r="BN212" s="65"/>
      <c r="BO212" s="65"/>
      <c r="BP212" s="65"/>
      <c r="BQ212" s="65"/>
      <c r="BR212" s="65"/>
      <c r="BS212" s="65"/>
      <c r="BT212" s="65"/>
      <c r="BU212" s="65"/>
      <c r="BV212" s="65"/>
      <c r="BW212" s="65"/>
      <c r="BX212" s="65"/>
      <c r="BY212" s="65"/>
      <c r="BZ212" s="65"/>
      <c r="CA212" s="65"/>
      <c r="CB212" s="65"/>
      <c r="CC212" s="65"/>
      <c r="CD212" s="65"/>
      <c r="CE212" s="65"/>
      <c r="CF212" s="65"/>
      <c r="CG212" s="65"/>
      <c r="CH212" s="65"/>
      <c r="CI212" s="65"/>
      <c r="CJ212" s="65"/>
      <c r="CK212" s="65"/>
      <c r="CL212" s="65"/>
      <c r="CM212" s="65"/>
      <c r="CN212" s="65"/>
      <c r="CO212" s="65"/>
      <c r="CP212" s="65"/>
      <c r="CQ212" s="65"/>
      <c r="CR212" s="65"/>
      <c r="CS212" s="65"/>
      <c r="CT212" s="65"/>
      <c r="CU212" s="65"/>
      <c r="CV212" s="65"/>
      <c r="CW212" s="65"/>
      <c r="CX212" s="65"/>
      <c r="CY212" s="65"/>
      <c r="CZ212" s="65"/>
      <c r="DA212" s="65"/>
      <c r="DB212" s="65"/>
      <c r="DC212" s="65"/>
      <c r="DD212" s="65"/>
      <c r="DE212" s="65"/>
      <c r="DF212" s="65"/>
      <c r="DG212" s="65"/>
      <c r="DH212" s="65"/>
      <c r="DI212" s="65"/>
      <c r="DJ212" s="65"/>
      <c r="DK212" s="65"/>
      <c r="DL212" s="65"/>
      <c r="DM212" s="65"/>
      <c r="DN212" s="65"/>
      <c r="DO212" s="65"/>
      <c r="DP212" s="65"/>
      <c r="DQ212" s="65"/>
      <c r="DR212" s="65"/>
      <c r="DS212" s="65"/>
      <c r="DT212" s="65"/>
      <c r="DU212" s="65"/>
      <c r="DV212" s="65"/>
    </row>
    <row r="213" spans="1:126">
      <c r="A213" s="65"/>
      <c r="B213" s="65"/>
      <c r="C213" s="65">
        <f>IF((C78-0.05)&lt;=0,-1,1)</f>
        <v>1</v>
      </c>
      <c r="D213" s="65" t="e">
        <f t="shared" ref="D213:M213" si="492">IF((D78-0.05)&lt;=0,-1,1)</f>
        <v>#VALUE!</v>
      </c>
      <c r="E213" s="65" t="e">
        <f t="shared" si="492"/>
        <v>#VALUE!</v>
      </c>
      <c r="F213" s="65" t="e">
        <f t="shared" si="492"/>
        <v>#VALUE!</v>
      </c>
      <c r="G213" s="65" t="e">
        <f t="shared" si="492"/>
        <v>#VALUE!</v>
      </c>
      <c r="H213" s="65" t="e">
        <f t="shared" si="492"/>
        <v>#VALUE!</v>
      </c>
      <c r="I213" s="65" t="e">
        <f t="shared" si="492"/>
        <v>#VALUE!</v>
      </c>
      <c r="J213" s="65" t="e">
        <f t="shared" si="492"/>
        <v>#VALUE!</v>
      </c>
      <c r="K213" s="65" t="e">
        <f t="shared" si="492"/>
        <v>#VALUE!</v>
      </c>
      <c r="L213" s="65" t="e">
        <f t="shared" si="492"/>
        <v>#VALUE!</v>
      </c>
      <c r="M213" s="65" t="e">
        <f t="shared" si="492"/>
        <v>#VALUE!</v>
      </c>
      <c r="N213" s="65"/>
      <c r="O213" s="65"/>
      <c r="P213" s="65"/>
      <c r="Q213" s="65"/>
      <c r="R213" s="65"/>
      <c r="S213" s="65"/>
      <c r="T213" s="65"/>
      <c r="U213" s="65"/>
      <c r="V213" s="65">
        <f>IF((V78-0.05)&lt;=0,-1,1)</f>
        <v>1</v>
      </c>
      <c r="W213" s="65" t="e">
        <f t="shared" ref="W213:AF213" si="493">IF((W78-0.05)&lt;=0,-1,1)</f>
        <v>#VALUE!</v>
      </c>
      <c r="X213" s="65" t="e">
        <f t="shared" si="493"/>
        <v>#VALUE!</v>
      </c>
      <c r="Y213" s="65" t="e">
        <f t="shared" si="493"/>
        <v>#VALUE!</v>
      </c>
      <c r="Z213" s="65" t="e">
        <f t="shared" si="493"/>
        <v>#VALUE!</v>
      </c>
      <c r="AA213" s="65" t="e">
        <f t="shared" si="493"/>
        <v>#VALUE!</v>
      </c>
      <c r="AB213" s="65" t="e">
        <f t="shared" si="493"/>
        <v>#VALUE!</v>
      </c>
      <c r="AC213" s="65" t="e">
        <f t="shared" si="493"/>
        <v>#VALUE!</v>
      </c>
      <c r="AD213" s="65" t="e">
        <f t="shared" si="493"/>
        <v>#VALUE!</v>
      </c>
      <c r="AE213" s="65" t="e">
        <f t="shared" si="493"/>
        <v>#VALUE!</v>
      </c>
      <c r="AF213" s="65" t="e">
        <f t="shared" si="493"/>
        <v>#VALUE!</v>
      </c>
      <c r="AG213" s="65"/>
      <c r="AH213" s="65"/>
      <c r="AI213" s="65"/>
      <c r="AJ213" s="65"/>
      <c r="AK213" s="65"/>
      <c r="AL213" s="65"/>
      <c r="AM213" s="65"/>
      <c r="AN213" s="65"/>
      <c r="AO213" s="65">
        <f>IF((AO78-0.05)&lt;=0,-1,1)</f>
        <v>1</v>
      </c>
      <c r="AP213" s="65" t="e">
        <f t="shared" ref="AP213:AY213" si="494">IF((AP78-0.05)&lt;=0,-1,1)</f>
        <v>#VALUE!</v>
      </c>
      <c r="AQ213" s="65" t="e">
        <f t="shared" si="494"/>
        <v>#VALUE!</v>
      </c>
      <c r="AR213" s="65" t="e">
        <f t="shared" si="494"/>
        <v>#VALUE!</v>
      </c>
      <c r="AS213" s="65" t="e">
        <f t="shared" si="494"/>
        <v>#VALUE!</v>
      </c>
      <c r="AT213" s="65" t="e">
        <f t="shared" si="494"/>
        <v>#VALUE!</v>
      </c>
      <c r="AU213" s="65" t="e">
        <f t="shared" si="494"/>
        <v>#VALUE!</v>
      </c>
      <c r="AV213" s="65" t="e">
        <f t="shared" si="494"/>
        <v>#VALUE!</v>
      </c>
      <c r="AW213" s="65" t="e">
        <f t="shared" si="494"/>
        <v>#VALUE!</v>
      </c>
      <c r="AX213" s="65" t="e">
        <f t="shared" si="494"/>
        <v>#VALUE!</v>
      </c>
      <c r="AY213" s="65" t="e">
        <f t="shared" si="494"/>
        <v>#VALUE!</v>
      </c>
      <c r="AZ213" s="65"/>
      <c r="BA213" s="65"/>
      <c r="BB213" s="65"/>
      <c r="BC213" s="65"/>
      <c r="BD213" s="65"/>
      <c r="BE213" s="65"/>
      <c r="BF213" s="65"/>
      <c r="BG213" s="65"/>
      <c r="BH213" s="65">
        <f>IF((BH78-0.05)&lt;=0,-1,1)</f>
        <v>1</v>
      </c>
      <c r="BI213" s="65" t="e">
        <f t="shared" ref="BI213:BR213" si="495">IF((BI78-0.05)&lt;=0,-1,1)</f>
        <v>#VALUE!</v>
      </c>
      <c r="BJ213" s="65" t="e">
        <f t="shared" si="495"/>
        <v>#VALUE!</v>
      </c>
      <c r="BK213" s="65" t="e">
        <f t="shared" si="495"/>
        <v>#VALUE!</v>
      </c>
      <c r="BL213" s="65" t="e">
        <f t="shared" si="495"/>
        <v>#VALUE!</v>
      </c>
      <c r="BM213" s="65" t="e">
        <f t="shared" si="495"/>
        <v>#VALUE!</v>
      </c>
      <c r="BN213" s="65" t="e">
        <f t="shared" si="495"/>
        <v>#VALUE!</v>
      </c>
      <c r="BO213" s="65" t="e">
        <f t="shared" si="495"/>
        <v>#VALUE!</v>
      </c>
      <c r="BP213" s="65" t="e">
        <f t="shared" si="495"/>
        <v>#VALUE!</v>
      </c>
      <c r="BQ213" s="65" t="e">
        <f t="shared" si="495"/>
        <v>#VALUE!</v>
      </c>
      <c r="BR213" s="65" t="e">
        <f t="shared" si="495"/>
        <v>#VALUE!</v>
      </c>
      <c r="BS213" s="65"/>
      <c r="BT213" s="65"/>
      <c r="BU213" s="65"/>
      <c r="BV213" s="65"/>
      <c r="BW213" s="65"/>
      <c r="BX213" s="65"/>
      <c r="BY213" s="65"/>
      <c r="BZ213" s="65"/>
      <c r="CA213" s="65">
        <f>IF((CA78-0.05)&lt;=0,-1,1)</f>
        <v>1</v>
      </c>
      <c r="CB213" s="65" t="e">
        <f t="shared" ref="CB213:CK213" si="496">IF((CB78-0.05)&lt;=0,-1,1)</f>
        <v>#VALUE!</v>
      </c>
      <c r="CC213" s="65" t="e">
        <f t="shared" si="496"/>
        <v>#VALUE!</v>
      </c>
      <c r="CD213" s="65" t="e">
        <f t="shared" si="496"/>
        <v>#VALUE!</v>
      </c>
      <c r="CE213" s="65" t="e">
        <f t="shared" si="496"/>
        <v>#VALUE!</v>
      </c>
      <c r="CF213" s="65" t="e">
        <f t="shared" si="496"/>
        <v>#VALUE!</v>
      </c>
      <c r="CG213" s="65" t="e">
        <f t="shared" si="496"/>
        <v>#VALUE!</v>
      </c>
      <c r="CH213" s="65" t="e">
        <f t="shared" si="496"/>
        <v>#VALUE!</v>
      </c>
      <c r="CI213" s="65" t="e">
        <f t="shared" si="496"/>
        <v>#VALUE!</v>
      </c>
      <c r="CJ213" s="65" t="e">
        <f t="shared" si="496"/>
        <v>#VALUE!</v>
      </c>
      <c r="CK213" s="65" t="e">
        <f t="shared" si="496"/>
        <v>#VALUE!</v>
      </c>
      <c r="CL213" s="65"/>
      <c r="CM213" s="65"/>
      <c r="CN213" s="65"/>
      <c r="CO213" s="65"/>
      <c r="CP213" s="65"/>
      <c r="CQ213" s="65"/>
      <c r="CR213" s="65"/>
      <c r="CS213" s="65"/>
      <c r="CT213" s="65">
        <f>IF((CT78-0.05)&lt;=0,-1,1)</f>
        <v>1</v>
      </c>
      <c r="CU213" s="65" t="e">
        <f t="shared" ref="CU213:DD213" si="497">IF((CU78-0.05)&lt;=0,-1,1)</f>
        <v>#VALUE!</v>
      </c>
      <c r="CV213" s="65" t="e">
        <f t="shared" si="497"/>
        <v>#VALUE!</v>
      </c>
      <c r="CW213" s="65" t="e">
        <f t="shared" si="497"/>
        <v>#VALUE!</v>
      </c>
      <c r="CX213" s="65" t="e">
        <f t="shared" si="497"/>
        <v>#VALUE!</v>
      </c>
      <c r="CY213" s="65" t="e">
        <f t="shared" si="497"/>
        <v>#VALUE!</v>
      </c>
      <c r="CZ213" s="65" t="e">
        <f t="shared" si="497"/>
        <v>#VALUE!</v>
      </c>
      <c r="DA213" s="65" t="e">
        <f t="shared" si="497"/>
        <v>#VALUE!</v>
      </c>
      <c r="DB213" s="65" t="e">
        <f t="shared" si="497"/>
        <v>#VALUE!</v>
      </c>
      <c r="DC213" s="65" t="e">
        <f t="shared" si="497"/>
        <v>#VALUE!</v>
      </c>
      <c r="DD213" s="65" t="e">
        <f t="shared" si="497"/>
        <v>#VALUE!</v>
      </c>
      <c r="DE213" s="65"/>
      <c r="DF213" s="65"/>
      <c r="DG213" s="65"/>
      <c r="DH213" s="65"/>
      <c r="DI213" s="65"/>
      <c r="DJ213" s="65"/>
      <c r="DK213" s="65"/>
      <c r="DL213" s="65"/>
      <c r="DM213" s="65"/>
      <c r="DN213" s="65"/>
      <c r="DO213" s="65"/>
      <c r="DP213" s="65"/>
      <c r="DQ213" s="65"/>
      <c r="DR213" s="65"/>
      <c r="DS213" s="65"/>
      <c r="DT213" s="65"/>
      <c r="DU213" s="65"/>
      <c r="DV213" s="65"/>
    </row>
    <row r="214" spans="1:126">
      <c r="A214" s="65"/>
      <c r="B214" s="65"/>
      <c r="C214" s="65"/>
      <c r="D214" s="65">
        <f>C213</f>
        <v>1</v>
      </c>
      <c r="E214" s="65" t="e">
        <f t="shared" ref="E214:M214" si="498">D213</f>
        <v>#VALUE!</v>
      </c>
      <c r="F214" s="65" t="e">
        <f t="shared" si="498"/>
        <v>#VALUE!</v>
      </c>
      <c r="G214" s="65" t="e">
        <f t="shared" si="498"/>
        <v>#VALUE!</v>
      </c>
      <c r="H214" s="65" t="e">
        <f t="shared" si="498"/>
        <v>#VALUE!</v>
      </c>
      <c r="I214" s="65" t="e">
        <f t="shared" si="498"/>
        <v>#VALUE!</v>
      </c>
      <c r="J214" s="65" t="e">
        <f t="shared" si="498"/>
        <v>#VALUE!</v>
      </c>
      <c r="K214" s="65" t="e">
        <f t="shared" si="498"/>
        <v>#VALUE!</v>
      </c>
      <c r="L214" s="65" t="e">
        <f t="shared" si="498"/>
        <v>#VALUE!</v>
      </c>
      <c r="M214" s="65" t="e">
        <f t="shared" si="498"/>
        <v>#VALUE!</v>
      </c>
      <c r="N214" s="65"/>
      <c r="O214" s="65"/>
      <c r="P214" s="65"/>
      <c r="Q214" s="208"/>
      <c r="R214" s="65"/>
      <c r="S214" s="65"/>
      <c r="T214" s="65"/>
      <c r="U214" s="65"/>
      <c r="V214" s="65"/>
      <c r="W214" s="65">
        <f t="shared" ref="W214:AF214" si="499">V213</f>
        <v>1</v>
      </c>
      <c r="X214" s="65" t="e">
        <f t="shared" si="499"/>
        <v>#VALUE!</v>
      </c>
      <c r="Y214" s="65" t="e">
        <f t="shared" si="499"/>
        <v>#VALUE!</v>
      </c>
      <c r="Z214" s="65" t="e">
        <f t="shared" si="499"/>
        <v>#VALUE!</v>
      </c>
      <c r="AA214" s="65" t="e">
        <f t="shared" si="499"/>
        <v>#VALUE!</v>
      </c>
      <c r="AB214" s="65" t="e">
        <f t="shared" si="499"/>
        <v>#VALUE!</v>
      </c>
      <c r="AC214" s="65" t="e">
        <f t="shared" si="499"/>
        <v>#VALUE!</v>
      </c>
      <c r="AD214" s="65" t="e">
        <f t="shared" si="499"/>
        <v>#VALUE!</v>
      </c>
      <c r="AE214" s="65" t="e">
        <f t="shared" si="499"/>
        <v>#VALUE!</v>
      </c>
      <c r="AF214" s="65" t="e">
        <f t="shared" si="499"/>
        <v>#VALUE!</v>
      </c>
      <c r="AG214" s="65"/>
      <c r="AH214" s="65"/>
      <c r="AI214" s="65"/>
      <c r="AJ214" s="208"/>
      <c r="AK214" s="65"/>
      <c r="AL214" s="65"/>
      <c r="AM214" s="65"/>
      <c r="AN214" s="65"/>
      <c r="AO214" s="65"/>
      <c r="AP214" s="65">
        <f t="shared" ref="AP214:AY214" si="500">AO213</f>
        <v>1</v>
      </c>
      <c r="AQ214" s="65" t="e">
        <f t="shared" si="500"/>
        <v>#VALUE!</v>
      </c>
      <c r="AR214" s="65" t="e">
        <f t="shared" si="500"/>
        <v>#VALUE!</v>
      </c>
      <c r="AS214" s="65" t="e">
        <f t="shared" si="500"/>
        <v>#VALUE!</v>
      </c>
      <c r="AT214" s="65" t="e">
        <f t="shared" si="500"/>
        <v>#VALUE!</v>
      </c>
      <c r="AU214" s="65" t="e">
        <f t="shared" si="500"/>
        <v>#VALUE!</v>
      </c>
      <c r="AV214" s="65" t="e">
        <f t="shared" si="500"/>
        <v>#VALUE!</v>
      </c>
      <c r="AW214" s="65" t="e">
        <f t="shared" si="500"/>
        <v>#VALUE!</v>
      </c>
      <c r="AX214" s="65" t="e">
        <f t="shared" si="500"/>
        <v>#VALUE!</v>
      </c>
      <c r="AY214" s="65" t="e">
        <f t="shared" si="500"/>
        <v>#VALUE!</v>
      </c>
      <c r="AZ214" s="65"/>
      <c r="BA214" s="65"/>
      <c r="BB214" s="65"/>
      <c r="BC214" s="208"/>
      <c r="BD214" s="65"/>
      <c r="BE214" s="65"/>
      <c r="BF214" s="65"/>
      <c r="BG214" s="65"/>
      <c r="BH214" s="65"/>
      <c r="BI214" s="65">
        <f t="shared" ref="BI214:BR214" si="501">BH213</f>
        <v>1</v>
      </c>
      <c r="BJ214" s="65" t="e">
        <f t="shared" si="501"/>
        <v>#VALUE!</v>
      </c>
      <c r="BK214" s="65" t="e">
        <f t="shared" si="501"/>
        <v>#VALUE!</v>
      </c>
      <c r="BL214" s="65" t="e">
        <f t="shared" si="501"/>
        <v>#VALUE!</v>
      </c>
      <c r="BM214" s="65" t="e">
        <f t="shared" si="501"/>
        <v>#VALUE!</v>
      </c>
      <c r="BN214" s="65" t="e">
        <f t="shared" si="501"/>
        <v>#VALUE!</v>
      </c>
      <c r="BO214" s="65" t="e">
        <f t="shared" si="501"/>
        <v>#VALUE!</v>
      </c>
      <c r="BP214" s="65" t="e">
        <f t="shared" si="501"/>
        <v>#VALUE!</v>
      </c>
      <c r="BQ214" s="65" t="e">
        <f t="shared" si="501"/>
        <v>#VALUE!</v>
      </c>
      <c r="BR214" s="65" t="e">
        <f t="shared" si="501"/>
        <v>#VALUE!</v>
      </c>
      <c r="BS214" s="65"/>
      <c r="BT214" s="65"/>
      <c r="BU214" s="65"/>
      <c r="BV214" s="208"/>
      <c r="BW214" s="65"/>
      <c r="BX214" s="65"/>
      <c r="BY214" s="65"/>
      <c r="BZ214" s="65"/>
      <c r="CA214" s="65"/>
      <c r="CB214" s="65">
        <f t="shared" ref="CB214:CK214" si="502">CA213</f>
        <v>1</v>
      </c>
      <c r="CC214" s="65" t="e">
        <f t="shared" si="502"/>
        <v>#VALUE!</v>
      </c>
      <c r="CD214" s="65" t="e">
        <f t="shared" si="502"/>
        <v>#VALUE!</v>
      </c>
      <c r="CE214" s="65" t="e">
        <f t="shared" si="502"/>
        <v>#VALUE!</v>
      </c>
      <c r="CF214" s="65" t="e">
        <f t="shared" si="502"/>
        <v>#VALUE!</v>
      </c>
      <c r="CG214" s="65" t="e">
        <f t="shared" si="502"/>
        <v>#VALUE!</v>
      </c>
      <c r="CH214" s="65" t="e">
        <f t="shared" si="502"/>
        <v>#VALUE!</v>
      </c>
      <c r="CI214" s="65" t="e">
        <f t="shared" si="502"/>
        <v>#VALUE!</v>
      </c>
      <c r="CJ214" s="65" t="e">
        <f t="shared" si="502"/>
        <v>#VALUE!</v>
      </c>
      <c r="CK214" s="65" t="e">
        <f t="shared" si="502"/>
        <v>#VALUE!</v>
      </c>
      <c r="CL214" s="65"/>
      <c r="CM214" s="65"/>
      <c r="CN214" s="65"/>
      <c r="CO214" s="208"/>
      <c r="CP214" s="65"/>
      <c r="CQ214" s="65"/>
      <c r="CR214" s="65"/>
      <c r="CS214" s="65"/>
      <c r="CT214" s="65"/>
      <c r="CU214" s="65">
        <f t="shared" ref="CU214:DD214" si="503">CT213</f>
        <v>1</v>
      </c>
      <c r="CV214" s="65" t="e">
        <f t="shared" si="503"/>
        <v>#VALUE!</v>
      </c>
      <c r="CW214" s="65" t="e">
        <f t="shared" si="503"/>
        <v>#VALUE!</v>
      </c>
      <c r="CX214" s="65" t="e">
        <f t="shared" si="503"/>
        <v>#VALUE!</v>
      </c>
      <c r="CY214" s="65" t="e">
        <f t="shared" si="503"/>
        <v>#VALUE!</v>
      </c>
      <c r="CZ214" s="65" t="e">
        <f t="shared" si="503"/>
        <v>#VALUE!</v>
      </c>
      <c r="DA214" s="65" t="e">
        <f t="shared" si="503"/>
        <v>#VALUE!</v>
      </c>
      <c r="DB214" s="65" t="e">
        <f t="shared" si="503"/>
        <v>#VALUE!</v>
      </c>
      <c r="DC214" s="65" t="e">
        <f t="shared" si="503"/>
        <v>#VALUE!</v>
      </c>
      <c r="DD214" s="65" t="e">
        <f t="shared" si="503"/>
        <v>#VALUE!</v>
      </c>
      <c r="DE214" s="65"/>
      <c r="DF214" s="65"/>
      <c r="DG214" s="65"/>
      <c r="DH214" s="208"/>
      <c r="DI214" s="65"/>
      <c r="DJ214" s="65"/>
      <c r="DK214" s="65"/>
      <c r="DL214" s="65"/>
      <c r="DM214" s="65"/>
      <c r="DN214" s="65"/>
      <c r="DO214" s="65"/>
      <c r="DP214" s="65"/>
      <c r="DQ214" s="65"/>
      <c r="DR214" s="65"/>
      <c r="DS214" s="65"/>
      <c r="DT214" s="65"/>
      <c r="DU214" s="65"/>
      <c r="DV214" s="65"/>
    </row>
    <row r="215" spans="1:126">
      <c r="A215" s="65"/>
      <c r="B215" s="65"/>
      <c r="C215" s="65"/>
      <c r="D215" s="214" t="e">
        <f t="shared" ref="D215:M215" si="504">SUM(D213:D214)</f>
        <v>#VALUE!</v>
      </c>
      <c r="E215" s="214" t="e">
        <f t="shared" si="504"/>
        <v>#VALUE!</v>
      </c>
      <c r="F215" s="214" t="e">
        <f t="shared" si="504"/>
        <v>#VALUE!</v>
      </c>
      <c r="G215" s="214" t="e">
        <f t="shared" si="504"/>
        <v>#VALUE!</v>
      </c>
      <c r="H215" s="214" t="e">
        <f t="shared" si="504"/>
        <v>#VALUE!</v>
      </c>
      <c r="I215" s="214" t="e">
        <f t="shared" si="504"/>
        <v>#VALUE!</v>
      </c>
      <c r="J215" s="214" t="e">
        <f t="shared" si="504"/>
        <v>#VALUE!</v>
      </c>
      <c r="K215" s="214" t="e">
        <f t="shared" si="504"/>
        <v>#VALUE!</v>
      </c>
      <c r="L215" s="214" t="e">
        <f t="shared" si="504"/>
        <v>#VALUE!</v>
      </c>
      <c r="M215" s="214" t="e">
        <f t="shared" si="504"/>
        <v>#VALUE!</v>
      </c>
      <c r="N215" s="65"/>
      <c r="O215" s="65"/>
      <c r="P215" s="65"/>
      <c r="Q215" s="65"/>
      <c r="R215" s="65"/>
      <c r="S215" s="65"/>
      <c r="T215" s="65"/>
      <c r="U215" s="65"/>
      <c r="V215" s="65"/>
      <c r="W215" s="214" t="e">
        <f>SUM(W213:W214)</f>
        <v>#VALUE!</v>
      </c>
      <c r="X215" s="214" t="e">
        <f t="shared" ref="X215:AF215" si="505">SUM(X213:X214)</f>
        <v>#VALUE!</v>
      </c>
      <c r="Y215" s="214" t="e">
        <f t="shared" si="505"/>
        <v>#VALUE!</v>
      </c>
      <c r="Z215" s="214" t="e">
        <f t="shared" si="505"/>
        <v>#VALUE!</v>
      </c>
      <c r="AA215" s="214" t="e">
        <f t="shared" si="505"/>
        <v>#VALUE!</v>
      </c>
      <c r="AB215" s="214" t="e">
        <f t="shared" si="505"/>
        <v>#VALUE!</v>
      </c>
      <c r="AC215" s="214" t="e">
        <f t="shared" si="505"/>
        <v>#VALUE!</v>
      </c>
      <c r="AD215" s="214" t="e">
        <f t="shared" si="505"/>
        <v>#VALUE!</v>
      </c>
      <c r="AE215" s="214" t="e">
        <f t="shared" si="505"/>
        <v>#VALUE!</v>
      </c>
      <c r="AF215" s="214" t="e">
        <f t="shared" si="505"/>
        <v>#VALUE!</v>
      </c>
      <c r="AG215" s="65"/>
      <c r="AH215" s="65"/>
      <c r="AI215" s="65"/>
      <c r="AJ215" s="65"/>
      <c r="AK215" s="65"/>
      <c r="AL215" s="65"/>
      <c r="AM215" s="65"/>
      <c r="AN215" s="65"/>
      <c r="AO215" s="65"/>
      <c r="AP215" s="214" t="e">
        <f>SUM(AP213:AP214)</f>
        <v>#VALUE!</v>
      </c>
      <c r="AQ215" s="214" t="e">
        <f t="shared" ref="AQ215:AY215" si="506">SUM(AQ213:AQ214)</f>
        <v>#VALUE!</v>
      </c>
      <c r="AR215" s="214" t="e">
        <f t="shared" si="506"/>
        <v>#VALUE!</v>
      </c>
      <c r="AS215" s="214" t="e">
        <f t="shared" si="506"/>
        <v>#VALUE!</v>
      </c>
      <c r="AT215" s="214" t="e">
        <f t="shared" si="506"/>
        <v>#VALUE!</v>
      </c>
      <c r="AU215" s="214" t="e">
        <f t="shared" si="506"/>
        <v>#VALUE!</v>
      </c>
      <c r="AV215" s="214" t="e">
        <f t="shared" si="506"/>
        <v>#VALUE!</v>
      </c>
      <c r="AW215" s="214" t="e">
        <f t="shared" si="506"/>
        <v>#VALUE!</v>
      </c>
      <c r="AX215" s="214" t="e">
        <f t="shared" si="506"/>
        <v>#VALUE!</v>
      </c>
      <c r="AY215" s="214" t="e">
        <f t="shared" si="506"/>
        <v>#VALUE!</v>
      </c>
      <c r="AZ215" s="65"/>
      <c r="BA215" s="65"/>
      <c r="BB215" s="65"/>
      <c r="BC215" s="65"/>
      <c r="BD215" s="65"/>
      <c r="BE215" s="65"/>
      <c r="BF215" s="65"/>
      <c r="BG215" s="65"/>
      <c r="BH215" s="65"/>
      <c r="BI215" s="214" t="e">
        <f>SUM(BI213:BI214)</f>
        <v>#VALUE!</v>
      </c>
      <c r="BJ215" s="214" t="e">
        <f t="shared" ref="BJ215:BR215" si="507">SUM(BJ213:BJ214)</f>
        <v>#VALUE!</v>
      </c>
      <c r="BK215" s="214" t="e">
        <f t="shared" si="507"/>
        <v>#VALUE!</v>
      </c>
      <c r="BL215" s="214" t="e">
        <f t="shared" si="507"/>
        <v>#VALUE!</v>
      </c>
      <c r="BM215" s="214" t="e">
        <f t="shared" si="507"/>
        <v>#VALUE!</v>
      </c>
      <c r="BN215" s="214" t="e">
        <f t="shared" si="507"/>
        <v>#VALUE!</v>
      </c>
      <c r="BO215" s="214" t="e">
        <f t="shared" si="507"/>
        <v>#VALUE!</v>
      </c>
      <c r="BP215" s="214" t="e">
        <f t="shared" si="507"/>
        <v>#VALUE!</v>
      </c>
      <c r="BQ215" s="214" t="e">
        <f t="shared" si="507"/>
        <v>#VALUE!</v>
      </c>
      <c r="BR215" s="214" t="e">
        <f t="shared" si="507"/>
        <v>#VALUE!</v>
      </c>
      <c r="BS215" s="65"/>
      <c r="BT215" s="65"/>
      <c r="BU215" s="65"/>
      <c r="BV215" s="65"/>
      <c r="BW215" s="65"/>
      <c r="BX215" s="65"/>
      <c r="BY215" s="65"/>
      <c r="BZ215" s="65"/>
      <c r="CA215" s="65"/>
      <c r="CB215" s="214" t="e">
        <f>SUM(CB213:CB214)</f>
        <v>#VALUE!</v>
      </c>
      <c r="CC215" s="214" t="e">
        <f t="shared" ref="CC215:CK215" si="508">SUM(CC213:CC214)</f>
        <v>#VALUE!</v>
      </c>
      <c r="CD215" s="214" t="e">
        <f t="shared" si="508"/>
        <v>#VALUE!</v>
      </c>
      <c r="CE215" s="214" t="e">
        <f t="shared" si="508"/>
        <v>#VALUE!</v>
      </c>
      <c r="CF215" s="214" t="e">
        <f t="shared" si="508"/>
        <v>#VALUE!</v>
      </c>
      <c r="CG215" s="214" t="e">
        <f t="shared" si="508"/>
        <v>#VALUE!</v>
      </c>
      <c r="CH215" s="214" t="e">
        <f t="shared" si="508"/>
        <v>#VALUE!</v>
      </c>
      <c r="CI215" s="214" t="e">
        <f t="shared" si="508"/>
        <v>#VALUE!</v>
      </c>
      <c r="CJ215" s="214" t="e">
        <f t="shared" si="508"/>
        <v>#VALUE!</v>
      </c>
      <c r="CK215" s="214" t="e">
        <f t="shared" si="508"/>
        <v>#VALUE!</v>
      </c>
      <c r="CL215" s="65"/>
      <c r="CM215" s="65"/>
      <c r="CN215" s="65"/>
      <c r="CO215" s="65"/>
      <c r="CP215" s="65"/>
      <c r="CQ215" s="65"/>
      <c r="CR215" s="65"/>
      <c r="CS215" s="65"/>
      <c r="CT215" s="65"/>
      <c r="CU215" s="214" t="e">
        <f>SUM(CU213:CU214)</f>
        <v>#VALUE!</v>
      </c>
      <c r="CV215" s="214" t="e">
        <f t="shared" ref="CV215:DD215" si="509">SUM(CV213:CV214)</f>
        <v>#VALUE!</v>
      </c>
      <c r="CW215" s="214" t="e">
        <f t="shared" si="509"/>
        <v>#VALUE!</v>
      </c>
      <c r="CX215" s="214" t="e">
        <f t="shared" si="509"/>
        <v>#VALUE!</v>
      </c>
      <c r="CY215" s="214" t="e">
        <f t="shared" si="509"/>
        <v>#VALUE!</v>
      </c>
      <c r="CZ215" s="214" t="e">
        <f t="shared" si="509"/>
        <v>#VALUE!</v>
      </c>
      <c r="DA215" s="214" t="e">
        <f t="shared" si="509"/>
        <v>#VALUE!</v>
      </c>
      <c r="DB215" s="214" t="e">
        <f t="shared" si="509"/>
        <v>#VALUE!</v>
      </c>
      <c r="DC215" s="214" t="e">
        <f t="shared" si="509"/>
        <v>#VALUE!</v>
      </c>
      <c r="DD215" s="214" t="e">
        <f t="shared" si="509"/>
        <v>#VALUE!</v>
      </c>
      <c r="DE215" s="65"/>
      <c r="DF215" s="65"/>
      <c r="DG215" s="65"/>
      <c r="DH215" s="65"/>
      <c r="DI215" s="65"/>
      <c r="DJ215" s="65"/>
      <c r="DK215" s="65"/>
      <c r="DL215" s="65"/>
      <c r="DM215" s="65"/>
      <c r="DN215" s="65"/>
      <c r="DO215" s="65"/>
      <c r="DP215" s="65"/>
      <c r="DQ215" s="65"/>
      <c r="DR215" s="65"/>
      <c r="DS215" s="65"/>
      <c r="DT215" s="65"/>
      <c r="DU215" s="65"/>
      <c r="DV215" s="65"/>
    </row>
    <row r="216" spans="1:126">
      <c r="A216" s="65"/>
      <c r="B216" s="65"/>
      <c r="C216" s="65"/>
      <c r="D216" s="65" t="e">
        <f>IF(D215=0,E104,0)</f>
        <v>#VALUE!</v>
      </c>
      <c r="E216" s="65" t="e">
        <f t="shared" ref="E216:M216" si="510">IF(E215=0,F104,0)</f>
        <v>#VALUE!</v>
      </c>
      <c r="F216" s="65" t="e">
        <f t="shared" si="510"/>
        <v>#VALUE!</v>
      </c>
      <c r="G216" s="65" t="e">
        <f t="shared" si="510"/>
        <v>#VALUE!</v>
      </c>
      <c r="H216" s="65" t="e">
        <f t="shared" si="510"/>
        <v>#VALUE!</v>
      </c>
      <c r="I216" s="65" t="e">
        <f t="shared" si="510"/>
        <v>#VALUE!</v>
      </c>
      <c r="J216" s="65" t="e">
        <f t="shared" si="510"/>
        <v>#VALUE!</v>
      </c>
      <c r="K216" s="65" t="e">
        <f t="shared" si="510"/>
        <v>#VALUE!</v>
      </c>
      <c r="L216" s="65" t="e">
        <f t="shared" si="510"/>
        <v>#VALUE!</v>
      </c>
      <c r="M216" s="65" t="e">
        <f t="shared" si="510"/>
        <v>#VALUE!</v>
      </c>
      <c r="N216" s="65"/>
      <c r="O216" s="65"/>
      <c r="P216" s="65"/>
      <c r="Q216" s="65"/>
      <c r="R216" s="65"/>
      <c r="S216" s="65"/>
      <c r="T216" s="65"/>
      <c r="U216" s="65"/>
      <c r="V216" s="65"/>
      <c r="W216" s="65" t="e">
        <f t="shared" ref="W216:AF216" si="511">IF(W215=0,X104,0)</f>
        <v>#VALUE!</v>
      </c>
      <c r="X216" s="65" t="e">
        <f t="shared" si="511"/>
        <v>#VALUE!</v>
      </c>
      <c r="Y216" s="65" t="e">
        <f t="shared" si="511"/>
        <v>#VALUE!</v>
      </c>
      <c r="Z216" s="65" t="e">
        <f t="shared" si="511"/>
        <v>#VALUE!</v>
      </c>
      <c r="AA216" s="65" t="e">
        <f t="shared" si="511"/>
        <v>#VALUE!</v>
      </c>
      <c r="AB216" s="65" t="e">
        <f t="shared" si="511"/>
        <v>#VALUE!</v>
      </c>
      <c r="AC216" s="65" t="e">
        <f t="shared" si="511"/>
        <v>#VALUE!</v>
      </c>
      <c r="AD216" s="65" t="e">
        <f t="shared" si="511"/>
        <v>#VALUE!</v>
      </c>
      <c r="AE216" s="65" t="e">
        <f t="shared" si="511"/>
        <v>#VALUE!</v>
      </c>
      <c r="AF216" s="65" t="e">
        <f t="shared" si="511"/>
        <v>#VALUE!</v>
      </c>
      <c r="AG216" s="65"/>
      <c r="AH216" s="65"/>
      <c r="AI216" s="65"/>
      <c r="AJ216" s="65"/>
      <c r="AK216" s="65"/>
      <c r="AL216" s="65"/>
      <c r="AM216" s="65"/>
      <c r="AN216" s="65"/>
      <c r="AO216" s="65"/>
      <c r="AP216" s="65" t="e">
        <f t="shared" ref="AP216:AY216" si="512">IF(AP215=0,AQ104,0)</f>
        <v>#VALUE!</v>
      </c>
      <c r="AQ216" s="65" t="e">
        <f t="shared" si="512"/>
        <v>#VALUE!</v>
      </c>
      <c r="AR216" s="65" t="e">
        <f t="shared" si="512"/>
        <v>#VALUE!</v>
      </c>
      <c r="AS216" s="65" t="e">
        <f t="shared" si="512"/>
        <v>#VALUE!</v>
      </c>
      <c r="AT216" s="65" t="e">
        <f t="shared" si="512"/>
        <v>#VALUE!</v>
      </c>
      <c r="AU216" s="65" t="e">
        <f t="shared" si="512"/>
        <v>#VALUE!</v>
      </c>
      <c r="AV216" s="65" t="e">
        <f t="shared" si="512"/>
        <v>#VALUE!</v>
      </c>
      <c r="AW216" s="65" t="e">
        <f t="shared" si="512"/>
        <v>#VALUE!</v>
      </c>
      <c r="AX216" s="65" t="e">
        <f t="shared" si="512"/>
        <v>#VALUE!</v>
      </c>
      <c r="AY216" s="65" t="e">
        <f t="shared" si="512"/>
        <v>#VALUE!</v>
      </c>
      <c r="AZ216" s="65"/>
      <c r="BA216" s="65"/>
      <c r="BB216" s="65"/>
      <c r="BC216" s="65"/>
      <c r="BD216" s="65"/>
      <c r="BE216" s="65"/>
      <c r="BF216" s="65"/>
      <c r="BG216" s="65"/>
      <c r="BH216" s="65"/>
      <c r="BI216" s="65" t="e">
        <f t="shared" ref="BI216:BR216" si="513">IF(BI215=0,BJ104,0)</f>
        <v>#VALUE!</v>
      </c>
      <c r="BJ216" s="65" t="e">
        <f t="shared" si="513"/>
        <v>#VALUE!</v>
      </c>
      <c r="BK216" s="65" t="e">
        <f t="shared" si="513"/>
        <v>#VALUE!</v>
      </c>
      <c r="BL216" s="65" t="e">
        <f t="shared" si="513"/>
        <v>#VALUE!</v>
      </c>
      <c r="BM216" s="65" t="e">
        <f t="shared" si="513"/>
        <v>#VALUE!</v>
      </c>
      <c r="BN216" s="65" t="e">
        <f t="shared" si="513"/>
        <v>#VALUE!</v>
      </c>
      <c r="BO216" s="65" t="e">
        <f t="shared" si="513"/>
        <v>#VALUE!</v>
      </c>
      <c r="BP216" s="65" t="e">
        <f t="shared" si="513"/>
        <v>#VALUE!</v>
      </c>
      <c r="BQ216" s="65" t="e">
        <f t="shared" si="513"/>
        <v>#VALUE!</v>
      </c>
      <c r="BR216" s="65" t="e">
        <f t="shared" si="513"/>
        <v>#VALUE!</v>
      </c>
      <c r="BS216" s="65"/>
      <c r="BT216" s="65"/>
      <c r="BU216" s="65"/>
      <c r="BV216" s="65"/>
      <c r="BW216" s="65"/>
      <c r="BX216" s="65"/>
      <c r="BY216" s="65"/>
      <c r="BZ216" s="65"/>
      <c r="CA216" s="65"/>
      <c r="CB216" s="65" t="e">
        <f t="shared" ref="CB216:CK216" si="514">IF(CB215=0,CC104,0)</f>
        <v>#VALUE!</v>
      </c>
      <c r="CC216" s="65" t="e">
        <f t="shared" si="514"/>
        <v>#VALUE!</v>
      </c>
      <c r="CD216" s="65" t="e">
        <f t="shared" si="514"/>
        <v>#VALUE!</v>
      </c>
      <c r="CE216" s="65" t="e">
        <f t="shared" si="514"/>
        <v>#VALUE!</v>
      </c>
      <c r="CF216" s="65" t="e">
        <f t="shared" si="514"/>
        <v>#VALUE!</v>
      </c>
      <c r="CG216" s="65" t="e">
        <f t="shared" si="514"/>
        <v>#VALUE!</v>
      </c>
      <c r="CH216" s="65" t="e">
        <f t="shared" si="514"/>
        <v>#VALUE!</v>
      </c>
      <c r="CI216" s="65" t="e">
        <f t="shared" si="514"/>
        <v>#VALUE!</v>
      </c>
      <c r="CJ216" s="65" t="e">
        <f t="shared" si="514"/>
        <v>#VALUE!</v>
      </c>
      <c r="CK216" s="65" t="e">
        <f t="shared" si="514"/>
        <v>#VALUE!</v>
      </c>
      <c r="CL216" s="65"/>
      <c r="CM216" s="65"/>
      <c r="CN216" s="65"/>
      <c r="CO216" s="65"/>
      <c r="CP216" s="65"/>
      <c r="CQ216" s="65"/>
      <c r="CR216" s="65"/>
      <c r="CS216" s="65"/>
      <c r="CT216" s="65"/>
      <c r="CU216" s="65" t="e">
        <f t="shared" ref="CU216:DD216" si="515">IF(CU215=0,CV104,0)</f>
        <v>#VALUE!</v>
      </c>
      <c r="CV216" s="65" t="e">
        <f t="shared" si="515"/>
        <v>#VALUE!</v>
      </c>
      <c r="CW216" s="65" t="e">
        <f t="shared" si="515"/>
        <v>#VALUE!</v>
      </c>
      <c r="CX216" s="65" t="e">
        <f t="shared" si="515"/>
        <v>#VALUE!</v>
      </c>
      <c r="CY216" s="65" t="e">
        <f t="shared" si="515"/>
        <v>#VALUE!</v>
      </c>
      <c r="CZ216" s="65" t="e">
        <f t="shared" si="515"/>
        <v>#VALUE!</v>
      </c>
      <c r="DA216" s="65" t="e">
        <f t="shared" si="515"/>
        <v>#VALUE!</v>
      </c>
      <c r="DB216" s="65" t="e">
        <f t="shared" si="515"/>
        <v>#VALUE!</v>
      </c>
      <c r="DC216" s="65" t="e">
        <f t="shared" si="515"/>
        <v>#VALUE!</v>
      </c>
      <c r="DD216" s="65" t="e">
        <f t="shared" si="515"/>
        <v>#VALUE!</v>
      </c>
      <c r="DE216" s="65"/>
      <c r="DF216" s="65"/>
      <c r="DG216" s="65"/>
      <c r="DH216" s="65"/>
      <c r="DI216" s="65"/>
      <c r="DJ216" s="65"/>
      <c r="DK216" s="65"/>
      <c r="DL216" s="65"/>
      <c r="DM216" s="65"/>
      <c r="DN216" s="65"/>
      <c r="DO216" s="65"/>
      <c r="DP216" s="65"/>
      <c r="DQ216" s="65"/>
      <c r="DR216" s="65"/>
      <c r="DS216" s="65"/>
      <c r="DT216" s="65"/>
      <c r="DU216" s="65"/>
      <c r="DV216" s="65"/>
    </row>
    <row r="217" spans="1:126">
      <c r="A217" s="65"/>
      <c r="B217" s="65"/>
      <c r="C217" s="65"/>
      <c r="D217" s="65" t="str">
        <f>IF(C216&lt;&gt;0,C216,"")</f>
        <v/>
      </c>
      <c r="E217" s="65" t="e">
        <f t="shared" ref="E217:M217" si="516">IF(D216&lt;&gt;0,D216,"")</f>
        <v>#VALUE!</v>
      </c>
      <c r="F217" s="65" t="e">
        <f t="shared" si="516"/>
        <v>#VALUE!</v>
      </c>
      <c r="G217" s="65" t="e">
        <f t="shared" si="516"/>
        <v>#VALUE!</v>
      </c>
      <c r="H217" s="65" t="e">
        <f t="shared" si="516"/>
        <v>#VALUE!</v>
      </c>
      <c r="I217" s="65" t="e">
        <f t="shared" si="516"/>
        <v>#VALUE!</v>
      </c>
      <c r="J217" s="65" t="e">
        <f t="shared" si="516"/>
        <v>#VALUE!</v>
      </c>
      <c r="K217" s="65" t="e">
        <f t="shared" si="516"/>
        <v>#VALUE!</v>
      </c>
      <c r="L217" s="65" t="e">
        <f t="shared" si="516"/>
        <v>#VALUE!</v>
      </c>
      <c r="M217" s="65" t="e">
        <f t="shared" si="516"/>
        <v>#VALUE!</v>
      </c>
      <c r="N217" s="173" t="e">
        <f>MIN(D217:M217)</f>
        <v>#VALUE!</v>
      </c>
      <c r="O217" s="65"/>
      <c r="P217" s="65"/>
      <c r="Q217" s="65"/>
      <c r="R217" s="65"/>
      <c r="S217" s="65"/>
      <c r="T217" s="65"/>
      <c r="U217" s="65"/>
      <c r="V217" s="65"/>
      <c r="W217" s="65" t="str">
        <f t="shared" ref="W217:AF217" si="517">IF(V216&lt;&gt;0,V216,"")</f>
        <v/>
      </c>
      <c r="X217" s="65" t="e">
        <f t="shared" si="517"/>
        <v>#VALUE!</v>
      </c>
      <c r="Y217" s="65" t="e">
        <f t="shared" si="517"/>
        <v>#VALUE!</v>
      </c>
      <c r="Z217" s="65" t="e">
        <f t="shared" si="517"/>
        <v>#VALUE!</v>
      </c>
      <c r="AA217" s="65" t="e">
        <f t="shared" si="517"/>
        <v>#VALUE!</v>
      </c>
      <c r="AB217" s="65" t="e">
        <f t="shared" si="517"/>
        <v>#VALUE!</v>
      </c>
      <c r="AC217" s="65" t="e">
        <f t="shared" si="517"/>
        <v>#VALUE!</v>
      </c>
      <c r="AD217" s="65" t="e">
        <f t="shared" si="517"/>
        <v>#VALUE!</v>
      </c>
      <c r="AE217" s="65" t="e">
        <f t="shared" si="517"/>
        <v>#VALUE!</v>
      </c>
      <c r="AF217" s="65" t="e">
        <f t="shared" si="517"/>
        <v>#VALUE!</v>
      </c>
      <c r="AG217" s="173" t="e">
        <f>MIN(W217:AF217)</f>
        <v>#VALUE!</v>
      </c>
      <c r="AH217" s="65"/>
      <c r="AI217" s="65"/>
      <c r="AJ217" s="65"/>
      <c r="AK217" s="65"/>
      <c r="AL217" s="65"/>
      <c r="AM217" s="65"/>
      <c r="AN217" s="65"/>
      <c r="AO217" s="65"/>
      <c r="AP217" s="65" t="str">
        <f t="shared" ref="AP217:AY217" si="518">IF(AO216&lt;&gt;0,AO216,"")</f>
        <v/>
      </c>
      <c r="AQ217" s="65" t="e">
        <f t="shared" si="518"/>
        <v>#VALUE!</v>
      </c>
      <c r="AR217" s="65" t="e">
        <f t="shared" si="518"/>
        <v>#VALUE!</v>
      </c>
      <c r="AS217" s="65" t="e">
        <f t="shared" si="518"/>
        <v>#VALUE!</v>
      </c>
      <c r="AT217" s="65" t="e">
        <f t="shared" si="518"/>
        <v>#VALUE!</v>
      </c>
      <c r="AU217" s="65" t="e">
        <f t="shared" si="518"/>
        <v>#VALUE!</v>
      </c>
      <c r="AV217" s="65" t="e">
        <f t="shared" si="518"/>
        <v>#VALUE!</v>
      </c>
      <c r="AW217" s="65" t="e">
        <f t="shared" si="518"/>
        <v>#VALUE!</v>
      </c>
      <c r="AX217" s="65" t="e">
        <f t="shared" si="518"/>
        <v>#VALUE!</v>
      </c>
      <c r="AY217" s="65" t="e">
        <f t="shared" si="518"/>
        <v>#VALUE!</v>
      </c>
      <c r="AZ217" s="173" t="e">
        <f>MIN(AP217:AY217)</f>
        <v>#VALUE!</v>
      </c>
      <c r="BA217" s="65"/>
      <c r="BB217" s="65"/>
      <c r="BC217" s="65"/>
      <c r="BD217" s="65"/>
      <c r="BE217" s="65"/>
      <c r="BF217" s="65"/>
      <c r="BG217" s="65"/>
      <c r="BH217" s="65"/>
      <c r="BI217" s="65" t="str">
        <f t="shared" ref="BI217:BR217" si="519">IF(BH216&lt;&gt;0,BH216,"")</f>
        <v/>
      </c>
      <c r="BJ217" s="65" t="e">
        <f t="shared" si="519"/>
        <v>#VALUE!</v>
      </c>
      <c r="BK217" s="65" t="e">
        <f t="shared" si="519"/>
        <v>#VALUE!</v>
      </c>
      <c r="BL217" s="65" t="e">
        <f t="shared" si="519"/>
        <v>#VALUE!</v>
      </c>
      <c r="BM217" s="65" t="e">
        <f t="shared" si="519"/>
        <v>#VALUE!</v>
      </c>
      <c r="BN217" s="65" t="e">
        <f t="shared" si="519"/>
        <v>#VALUE!</v>
      </c>
      <c r="BO217" s="65" t="e">
        <f t="shared" si="519"/>
        <v>#VALUE!</v>
      </c>
      <c r="BP217" s="65" t="e">
        <f t="shared" si="519"/>
        <v>#VALUE!</v>
      </c>
      <c r="BQ217" s="65" t="e">
        <f t="shared" si="519"/>
        <v>#VALUE!</v>
      </c>
      <c r="BR217" s="65" t="e">
        <f t="shared" si="519"/>
        <v>#VALUE!</v>
      </c>
      <c r="BS217" s="173" t="e">
        <f>MIN(BI217:BR217)</f>
        <v>#VALUE!</v>
      </c>
      <c r="BT217" s="65"/>
      <c r="BU217" s="65"/>
      <c r="BV217" s="65"/>
      <c r="BW217" s="65"/>
      <c r="BX217" s="65"/>
      <c r="BY217" s="65"/>
      <c r="BZ217" s="65"/>
      <c r="CA217" s="65"/>
      <c r="CB217" s="65" t="str">
        <f t="shared" ref="CB217:CK217" si="520">IF(CA216&lt;&gt;0,CA216,"")</f>
        <v/>
      </c>
      <c r="CC217" s="65" t="e">
        <f t="shared" si="520"/>
        <v>#VALUE!</v>
      </c>
      <c r="CD217" s="65" t="e">
        <f t="shared" si="520"/>
        <v>#VALUE!</v>
      </c>
      <c r="CE217" s="65" t="e">
        <f t="shared" si="520"/>
        <v>#VALUE!</v>
      </c>
      <c r="CF217" s="65" t="e">
        <f t="shared" si="520"/>
        <v>#VALUE!</v>
      </c>
      <c r="CG217" s="65" t="e">
        <f t="shared" si="520"/>
        <v>#VALUE!</v>
      </c>
      <c r="CH217" s="65" t="e">
        <f t="shared" si="520"/>
        <v>#VALUE!</v>
      </c>
      <c r="CI217" s="65" t="e">
        <f t="shared" si="520"/>
        <v>#VALUE!</v>
      </c>
      <c r="CJ217" s="65" t="e">
        <f t="shared" si="520"/>
        <v>#VALUE!</v>
      </c>
      <c r="CK217" s="65" t="e">
        <f t="shared" si="520"/>
        <v>#VALUE!</v>
      </c>
      <c r="CL217" s="173" t="e">
        <f>MIN(CB217:CK217)</f>
        <v>#VALUE!</v>
      </c>
      <c r="CM217" s="65"/>
      <c r="CN217" s="65"/>
      <c r="CO217" s="65"/>
      <c r="CP217" s="65"/>
      <c r="CQ217" s="65"/>
      <c r="CR217" s="65"/>
      <c r="CS217" s="65"/>
      <c r="CT217" s="65"/>
      <c r="CU217" s="65" t="str">
        <f t="shared" ref="CU217:DD217" si="521">IF(CT216&lt;&gt;0,CT216,"")</f>
        <v/>
      </c>
      <c r="CV217" s="65" t="e">
        <f t="shared" si="521"/>
        <v>#VALUE!</v>
      </c>
      <c r="CW217" s="65" t="e">
        <f t="shared" si="521"/>
        <v>#VALUE!</v>
      </c>
      <c r="CX217" s="65" t="e">
        <f t="shared" si="521"/>
        <v>#VALUE!</v>
      </c>
      <c r="CY217" s="65" t="e">
        <f t="shared" si="521"/>
        <v>#VALUE!</v>
      </c>
      <c r="CZ217" s="65" t="e">
        <f t="shared" si="521"/>
        <v>#VALUE!</v>
      </c>
      <c r="DA217" s="65" t="e">
        <f t="shared" si="521"/>
        <v>#VALUE!</v>
      </c>
      <c r="DB217" s="65" t="e">
        <f t="shared" si="521"/>
        <v>#VALUE!</v>
      </c>
      <c r="DC217" s="65" t="e">
        <f t="shared" si="521"/>
        <v>#VALUE!</v>
      </c>
      <c r="DD217" s="65" t="e">
        <f t="shared" si="521"/>
        <v>#VALUE!</v>
      </c>
      <c r="DE217" s="173" t="e">
        <f>MIN(CU217:DD217)</f>
        <v>#VALUE!</v>
      </c>
      <c r="DF217" s="65"/>
      <c r="DG217" s="65"/>
      <c r="DH217" s="65"/>
      <c r="DI217" s="65"/>
      <c r="DJ217" s="65"/>
      <c r="DK217" s="65"/>
      <c r="DL217" s="65"/>
      <c r="DM217" s="65"/>
      <c r="DN217" s="65"/>
      <c r="DO217" s="65"/>
      <c r="DP217" s="65"/>
      <c r="DQ217" s="65"/>
      <c r="DR217" s="65"/>
      <c r="DS217" s="65"/>
      <c r="DT217" s="65"/>
      <c r="DU217" s="65"/>
      <c r="DV217" s="65"/>
    </row>
    <row r="218" spans="1:126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 t="e">
        <f>IF(N217=0,M104,N217)</f>
        <v>#VALUE!</v>
      </c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  <c r="AC218" s="65"/>
      <c r="AD218" s="65"/>
      <c r="AE218" s="65"/>
      <c r="AF218" s="65"/>
      <c r="AG218" s="65"/>
      <c r="AH218" s="65" t="e">
        <f>IF(AG217=0,AF104,AG217)</f>
        <v>#VALUE!</v>
      </c>
      <c r="AI218" s="65"/>
      <c r="AJ218" s="65"/>
      <c r="AK218" s="65"/>
      <c r="AL218" s="65"/>
      <c r="AM218" s="65"/>
      <c r="AN218" s="65"/>
      <c r="AO218" s="65"/>
      <c r="AP218" s="65"/>
      <c r="AQ218" s="65"/>
      <c r="AR218" s="65"/>
      <c r="AS218" s="65"/>
      <c r="AT218" s="65"/>
      <c r="AU218" s="65"/>
      <c r="AV218" s="65"/>
      <c r="AW218" s="65"/>
      <c r="AX218" s="65"/>
      <c r="AY218" s="65"/>
      <c r="AZ218" s="65"/>
      <c r="BA218" s="65" t="e">
        <f>IF(AZ217=0,AY104,AZ217)</f>
        <v>#VALUE!</v>
      </c>
      <c r="BB218" s="65"/>
      <c r="BC218" s="65"/>
      <c r="BD218" s="65"/>
      <c r="BE218" s="65"/>
      <c r="BF218" s="65"/>
      <c r="BG218" s="65"/>
      <c r="BH218" s="65"/>
      <c r="BI218" s="65"/>
      <c r="BJ218" s="65"/>
      <c r="BK218" s="65"/>
      <c r="BL218" s="65"/>
      <c r="BM218" s="65"/>
      <c r="BN218" s="65"/>
      <c r="BO218" s="65"/>
      <c r="BP218" s="65"/>
      <c r="BQ218" s="65"/>
      <c r="BR218" s="65"/>
      <c r="BS218" s="65"/>
      <c r="BT218" s="65" t="e">
        <f>IF(BS217=0,BR104,BS217)</f>
        <v>#VALUE!</v>
      </c>
      <c r="BU218" s="65"/>
      <c r="BV218" s="65"/>
      <c r="BW218" s="65"/>
      <c r="BX218" s="65"/>
      <c r="BY218" s="65"/>
      <c r="BZ218" s="65"/>
      <c r="CA218" s="65"/>
      <c r="CB218" s="65"/>
      <c r="CC218" s="65"/>
      <c r="CD218" s="65"/>
      <c r="CE218" s="65"/>
      <c r="CF218" s="65"/>
      <c r="CG218" s="65"/>
      <c r="CH218" s="65"/>
      <c r="CI218" s="65"/>
      <c r="CJ218" s="65"/>
      <c r="CK218" s="65"/>
      <c r="CL218" s="65"/>
      <c r="CM218" s="65" t="e">
        <f>IF(CL217=0,CK104,CL217)</f>
        <v>#VALUE!</v>
      </c>
      <c r="CN218" s="65"/>
      <c r="CO218" s="65"/>
      <c r="CP218" s="65"/>
      <c r="CQ218" s="65"/>
      <c r="CR218" s="65"/>
      <c r="CS218" s="65"/>
      <c r="CT218" s="65"/>
      <c r="CU218" s="65"/>
      <c r="CV218" s="65"/>
      <c r="CW218" s="65"/>
      <c r="CX218" s="65"/>
      <c r="CY218" s="65"/>
      <c r="CZ218" s="65"/>
      <c r="DA218" s="65"/>
      <c r="DB218" s="65"/>
      <c r="DC218" s="65"/>
      <c r="DD218" s="65"/>
      <c r="DE218" s="65"/>
      <c r="DF218" s="65" t="e">
        <f>IF(DE217=0,DD104,DE217)</f>
        <v>#VALUE!</v>
      </c>
      <c r="DG218" s="65"/>
      <c r="DH218" s="65"/>
      <c r="DI218" s="65"/>
      <c r="DJ218" s="65"/>
      <c r="DK218" s="65"/>
      <c r="DL218" s="65"/>
      <c r="DM218" s="65"/>
      <c r="DN218" s="65"/>
      <c r="DO218" s="65"/>
      <c r="DP218" s="65"/>
      <c r="DQ218" s="65"/>
      <c r="DR218" s="65"/>
      <c r="DS218" s="65"/>
      <c r="DT218" s="65"/>
      <c r="DU218" s="65"/>
      <c r="DV218" s="65"/>
    </row>
    <row r="219" spans="1:126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  <c r="AC219" s="65"/>
      <c r="AD219" s="65"/>
      <c r="AE219" s="65"/>
      <c r="AF219" s="65"/>
      <c r="AG219" s="65"/>
      <c r="AH219" s="65"/>
      <c r="AI219" s="65"/>
      <c r="AJ219" s="65"/>
      <c r="AK219" s="65"/>
      <c r="AL219" s="65"/>
      <c r="AM219" s="65"/>
      <c r="AN219" s="65"/>
      <c r="AO219" s="65"/>
      <c r="AP219" s="65"/>
      <c r="AQ219" s="65"/>
      <c r="AR219" s="65"/>
      <c r="AS219" s="65"/>
      <c r="AT219" s="65"/>
      <c r="AU219" s="65"/>
      <c r="AV219" s="65"/>
      <c r="AW219" s="65"/>
      <c r="AX219" s="65"/>
      <c r="AY219" s="65"/>
      <c r="AZ219" s="65"/>
      <c r="BA219" s="65"/>
      <c r="BB219" s="65"/>
      <c r="BC219" s="65"/>
      <c r="BD219" s="65"/>
      <c r="BE219" s="65"/>
      <c r="BF219" s="65"/>
      <c r="BG219" s="65"/>
      <c r="BH219" s="65"/>
      <c r="BI219" s="65"/>
      <c r="BJ219" s="65"/>
      <c r="BK219" s="65"/>
      <c r="BL219" s="65"/>
      <c r="BM219" s="65"/>
      <c r="BN219" s="65"/>
      <c r="BO219" s="65"/>
      <c r="BP219" s="65"/>
      <c r="BQ219" s="65"/>
      <c r="BR219" s="65"/>
      <c r="BS219" s="65"/>
      <c r="BT219" s="65"/>
      <c r="BU219" s="65"/>
      <c r="BV219" s="65"/>
      <c r="BW219" s="65"/>
      <c r="BX219" s="65"/>
      <c r="BY219" s="65"/>
      <c r="BZ219" s="65"/>
      <c r="CA219" s="65"/>
      <c r="CB219" s="65"/>
      <c r="CC219" s="65"/>
      <c r="CD219" s="65"/>
      <c r="CE219" s="65"/>
      <c r="CF219" s="65"/>
      <c r="CG219" s="65"/>
      <c r="CH219" s="65"/>
      <c r="CI219" s="65"/>
      <c r="CJ219" s="65"/>
      <c r="CK219" s="65"/>
      <c r="CL219" s="65"/>
      <c r="CM219" s="65"/>
      <c r="CN219" s="65"/>
      <c r="CO219" s="65"/>
      <c r="CP219" s="65"/>
      <c r="CQ219" s="65"/>
      <c r="CR219" s="65"/>
      <c r="CS219" s="65"/>
      <c r="CT219" s="65"/>
      <c r="CU219" s="65"/>
      <c r="CV219" s="65"/>
      <c r="CW219" s="65"/>
      <c r="CX219" s="65"/>
      <c r="CY219" s="65"/>
      <c r="CZ219" s="65"/>
      <c r="DA219" s="65"/>
      <c r="DB219" s="65"/>
      <c r="DC219" s="65"/>
      <c r="DD219" s="65"/>
      <c r="DE219" s="65"/>
      <c r="DF219" s="65"/>
      <c r="DG219" s="65"/>
      <c r="DH219" s="65"/>
      <c r="DI219" s="65"/>
      <c r="DJ219" s="65"/>
      <c r="DK219" s="65"/>
      <c r="DL219" s="65"/>
      <c r="DM219" s="65"/>
      <c r="DN219" s="65"/>
      <c r="DO219" s="65"/>
      <c r="DP219" s="65"/>
      <c r="DQ219" s="65"/>
      <c r="DR219" s="65"/>
      <c r="DS219" s="65"/>
      <c r="DT219" s="65"/>
      <c r="DU219" s="65"/>
      <c r="DV219" s="65"/>
    </row>
    <row r="220" spans="1:126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  <c r="AC220" s="65"/>
      <c r="AD220" s="65"/>
      <c r="AE220" s="65"/>
      <c r="AF220" s="65"/>
      <c r="AG220" s="65"/>
      <c r="AH220" s="65"/>
      <c r="AI220" s="65"/>
      <c r="AJ220" s="65"/>
      <c r="AK220" s="65"/>
      <c r="AL220" s="65"/>
      <c r="AM220" s="65"/>
      <c r="AN220" s="65"/>
      <c r="AO220" s="65"/>
      <c r="AP220" s="65"/>
      <c r="AQ220" s="65"/>
      <c r="AR220" s="65"/>
      <c r="AS220" s="65"/>
      <c r="AT220" s="65"/>
      <c r="AU220" s="65"/>
      <c r="AV220" s="65"/>
      <c r="AW220" s="65"/>
      <c r="AX220" s="65"/>
      <c r="AY220" s="65"/>
      <c r="AZ220" s="65"/>
      <c r="BA220" s="65"/>
      <c r="BB220" s="65"/>
      <c r="BC220" s="65"/>
      <c r="BD220" s="65"/>
      <c r="BE220" s="65"/>
      <c r="BF220" s="65"/>
      <c r="BG220" s="65"/>
      <c r="BH220" s="65"/>
      <c r="BI220" s="65"/>
      <c r="BJ220" s="65"/>
      <c r="BK220" s="65"/>
      <c r="BL220" s="65"/>
      <c r="BM220" s="65"/>
      <c r="BN220" s="65"/>
      <c r="BO220" s="65"/>
      <c r="BP220" s="65"/>
      <c r="BQ220" s="65"/>
      <c r="BR220" s="65"/>
      <c r="BS220" s="65"/>
      <c r="BT220" s="65"/>
      <c r="BU220" s="65"/>
      <c r="BV220" s="65"/>
      <c r="BW220" s="65"/>
      <c r="BX220" s="65"/>
      <c r="BY220" s="65"/>
      <c r="BZ220" s="65"/>
      <c r="CA220" s="65"/>
      <c r="CB220" s="65"/>
      <c r="CC220" s="65"/>
      <c r="CD220" s="65"/>
      <c r="CE220" s="65"/>
      <c r="CF220" s="65"/>
      <c r="CG220" s="65"/>
      <c r="CH220" s="65"/>
      <c r="CI220" s="65"/>
      <c r="CJ220" s="65"/>
      <c r="CK220" s="65"/>
      <c r="CL220" s="65"/>
      <c r="CM220" s="65"/>
      <c r="CN220" s="65"/>
      <c r="CO220" s="65"/>
      <c r="CP220" s="65"/>
      <c r="CQ220" s="65"/>
      <c r="CR220" s="65"/>
      <c r="CS220" s="65"/>
      <c r="CT220" s="65"/>
      <c r="CU220" s="65"/>
      <c r="CV220" s="65"/>
      <c r="CW220" s="65"/>
      <c r="CX220" s="65"/>
      <c r="CY220" s="65"/>
      <c r="CZ220" s="65"/>
      <c r="DA220" s="65"/>
      <c r="DB220" s="65"/>
      <c r="DC220" s="65"/>
      <c r="DD220" s="65"/>
      <c r="DE220" s="65"/>
      <c r="DF220" s="65"/>
      <c r="DG220" s="65"/>
      <c r="DH220" s="65"/>
      <c r="DI220" s="65"/>
      <c r="DJ220" s="65"/>
      <c r="DK220" s="65"/>
      <c r="DL220" s="65"/>
      <c r="DM220" s="65"/>
      <c r="DN220" s="65"/>
      <c r="DO220" s="65"/>
      <c r="DP220" s="65"/>
      <c r="DQ220" s="65"/>
      <c r="DR220" s="65"/>
      <c r="DS220" s="65"/>
      <c r="DT220" s="65"/>
      <c r="DU220" s="65"/>
      <c r="DV220" s="65"/>
    </row>
    <row r="221" spans="1:126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65"/>
      <c r="AF221" s="65"/>
      <c r="AG221" s="65"/>
      <c r="AH221" s="65"/>
      <c r="AI221" s="65"/>
      <c r="AJ221" s="65"/>
      <c r="AK221" s="65"/>
      <c r="AL221" s="65"/>
      <c r="AM221" s="65"/>
      <c r="AN221" s="65"/>
      <c r="AO221" s="65"/>
      <c r="AP221" s="65"/>
      <c r="AQ221" s="65"/>
      <c r="AR221" s="65"/>
      <c r="AS221" s="65"/>
      <c r="AT221" s="65"/>
      <c r="AU221" s="65"/>
      <c r="AV221" s="65"/>
      <c r="AW221" s="65"/>
      <c r="AX221" s="65"/>
      <c r="AY221" s="65"/>
      <c r="AZ221" s="65"/>
      <c r="BA221" s="65"/>
      <c r="BB221" s="65"/>
      <c r="BC221" s="65"/>
      <c r="BD221" s="65"/>
      <c r="BE221" s="65"/>
      <c r="BF221" s="65"/>
      <c r="BG221" s="65"/>
      <c r="BH221" s="65"/>
      <c r="BI221" s="65"/>
      <c r="BJ221" s="65"/>
      <c r="BK221" s="65"/>
      <c r="BL221" s="65"/>
      <c r="BM221" s="65"/>
      <c r="BN221" s="65"/>
      <c r="BO221" s="65"/>
      <c r="BP221" s="65"/>
      <c r="BQ221" s="65"/>
      <c r="BR221" s="65"/>
      <c r="BS221" s="65"/>
      <c r="BT221" s="65"/>
      <c r="BU221" s="65"/>
      <c r="BV221" s="65"/>
      <c r="BW221" s="65"/>
      <c r="BX221" s="65"/>
      <c r="BY221" s="65"/>
      <c r="BZ221" s="65"/>
      <c r="CA221" s="65"/>
      <c r="CB221" s="65"/>
      <c r="CC221" s="65"/>
      <c r="CD221" s="65"/>
      <c r="CE221" s="65"/>
      <c r="CF221" s="65"/>
      <c r="CG221" s="65"/>
      <c r="CH221" s="65"/>
      <c r="CI221" s="65"/>
      <c r="CJ221" s="65"/>
      <c r="CK221" s="65"/>
      <c r="CL221" s="65"/>
      <c r="CM221" s="65"/>
      <c r="CN221" s="65"/>
      <c r="CO221" s="65"/>
      <c r="CP221" s="65"/>
      <c r="CQ221" s="65"/>
      <c r="CR221" s="65"/>
      <c r="CS221" s="65"/>
      <c r="CT221" s="65"/>
      <c r="CU221" s="65"/>
      <c r="CV221" s="65"/>
      <c r="CW221" s="65"/>
      <c r="CX221" s="65"/>
      <c r="CY221" s="65"/>
      <c r="CZ221" s="65"/>
      <c r="DA221" s="65"/>
      <c r="DB221" s="65"/>
      <c r="DC221" s="65"/>
      <c r="DD221" s="65"/>
      <c r="DE221" s="65"/>
      <c r="DF221" s="65"/>
      <c r="DG221" s="65"/>
      <c r="DH221" s="65"/>
      <c r="DI221" s="65"/>
      <c r="DJ221" s="65"/>
      <c r="DK221" s="65"/>
      <c r="DL221" s="65"/>
      <c r="DM221" s="65"/>
      <c r="DN221" s="65"/>
      <c r="DO221" s="65"/>
      <c r="DP221" s="65"/>
      <c r="DQ221" s="65"/>
      <c r="DR221" s="65"/>
      <c r="DS221" s="65"/>
      <c r="DT221" s="65"/>
      <c r="DU221" s="65"/>
      <c r="DV221" s="65"/>
    </row>
    <row r="222" spans="1:126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  <c r="AE222" s="65"/>
      <c r="AF222" s="65"/>
      <c r="AG222" s="65"/>
      <c r="AH222" s="65"/>
      <c r="AI222" s="65"/>
      <c r="AJ222" s="65"/>
      <c r="AK222" s="65"/>
      <c r="AL222" s="65"/>
      <c r="AM222" s="65"/>
      <c r="AN222" s="65"/>
      <c r="AO222" s="65"/>
      <c r="AP222" s="65"/>
      <c r="AQ222" s="65"/>
      <c r="AR222" s="65"/>
      <c r="AS222" s="65"/>
      <c r="AT222" s="65"/>
      <c r="AU222" s="65"/>
      <c r="AV222" s="65"/>
      <c r="AW222" s="65"/>
      <c r="AX222" s="65"/>
      <c r="AY222" s="65"/>
      <c r="AZ222" s="65"/>
      <c r="BA222" s="65"/>
      <c r="BB222" s="65"/>
      <c r="BC222" s="65"/>
      <c r="BD222" s="65"/>
      <c r="BE222" s="65"/>
      <c r="BF222" s="65"/>
      <c r="BG222" s="65"/>
      <c r="BH222" s="65"/>
      <c r="BI222" s="65"/>
      <c r="BJ222" s="65"/>
      <c r="BK222" s="65"/>
      <c r="BL222" s="65"/>
      <c r="BM222" s="65"/>
      <c r="BN222" s="65"/>
      <c r="BO222" s="65"/>
      <c r="BP222" s="65"/>
      <c r="BQ222" s="65"/>
      <c r="BR222" s="65"/>
      <c r="BS222" s="65"/>
      <c r="BT222" s="65"/>
      <c r="BU222" s="65"/>
      <c r="BV222" s="65"/>
      <c r="BW222" s="65"/>
      <c r="BX222" s="65"/>
      <c r="BY222" s="65"/>
      <c r="BZ222" s="65"/>
      <c r="CA222" s="65"/>
      <c r="CB222" s="65"/>
      <c r="CC222" s="65"/>
      <c r="CD222" s="65"/>
      <c r="CE222" s="65"/>
      <c r="CF222" s="65"/>
      <c r="CG222" s="65"/>
      <c r="CH222" s="65"/>
      <c r="CI222" s="65"/>
      <c r="CJ222" s="65"/>
      <c r="CK222" s="65"/>
      <c r="CL222" s="65"/>
      <c r="CM222" s="65"/>
      <c r="CN222" s="65"/>
      <c r="CO222" s="65"/>
      <c r="CP222" s="65"/>
      <c r="CQ222" s="65"/>
      <c r="CR222" s="65"/>
      <c r="CS222" s="65"/>
      <c r="CT222" s="65"/>
      <c r="CU222" s="65"/>
      <c r="CV222" s="65"/>
      <c r="CW222" s="65"/>
      <c r="CX222" s="65"/>
      <c r="CY222" s="65"/>
      <c r="CZ222" s="65"/>
      <c r="DA222" s="65"/>
      <c r="DB222" s="65"/>
      <c r="DC222" s="65"/>
      <c r="DD222" s="65"/>
      <c r="DE222" s="65"/>
      <c r="DF222" s="65"/>
      <c r="DG222" s="65"/>
      <c r="DH222" s="65"/>
      <c r="DI222" s="65"/>
      <c r="DJ222" s="65"/>
      <c r="DK222" s="65"/>
      <c r="DL222" s="65"/>
      <c r="DM222" s="65"/>
      <c r="DN222" s="65"/>
      <c r="DO222" s="65"/>
      <c r="DP222" s="65"/>
      <c r="DQ222" s="65"/>
      <c r="DR222" s="65"/>
      <c r="DS222" s="65"/>
      <c r="DT222" s="65"/>
      <c r="DU222" s="65"/>
      <c r="DV222" s="65"/>
    </row>
    <row r="223" spans="1:126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  <c r="AF223" s="65"/>
      <c r="AG223" s="65"/>
      <c r="AH223" s="65"/>
      <c r="AI223" s="65"/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65"/>
      <c r="AV223" s="65"/>
      <c r="AW223" s="65"/>
      <c r="AX223" s="65"/>
      <c r="AY223" s="65"/>
      <c r="AZ223" s="65"/>
      <c r="BA223" s="65"/>
      <c r="BB223" s="65"/>
      <c r="BC223" s="65"/>
      <c r="BD223" s="65"/>
      <c r="BE223" s="65"/>
      <c r="BF223" s="65"/>
      <c r="BG223" s="65"/>
      <c r="BH223" s="65"/>
      <c r="BI223" s="65"/>
      <c r="BJ223" s="65"/>
      <c r="BK223" s="65"/>
      <c r="BL223" s="65"/>
      <c r="BM223" s="65"/>
      <c r="BN223" s="65"/>
      <c r="BO223" s="65"/>
      <c r="BP223" s="65"/>
      <c r="BQ223" s="65"/>
      <c r="BR223" s="65"/>
      <c r="BS223" s="65"/>
      <c r="BT223" s="65"/>
      <c r="BU223" s="65"/>
      <c r="BV223" s="65"/>
      <c r="BW223" s="65"/>
      <c r="BX223" s="65"/>
      <c r="BY223" s="65"/>
      <c r="BZ223" s="65"/>
      <c r="CA223" s="65"/>
      <c r="CB223" s="65"/>
      <c r="CC223" s="65"/>
      <c r="CD223" s="65"/>
      <c r="CE223" s="65"/>
      <c r="CF223" s="65"/>
      <c r="CG223" s="65"/>
      <c r="CH223" s="65"/>
      <c r="CI223" s="65"/>
      <c r="CJ223" s="65"/>
      <c r="CK223" s="65"/>
      <c r="CL223" s="65"/>
      <c r="CM223" s="65"/>
      <c r="CN223" s="65"/>
      <c r="CO223" s="65"/>
      <c r="CP223" s="65"/>
      <c r="CQ223" s="65"/>
      <c r="CR223" s="65"/>
      <c r="CS223" s="65"/>
      <c r="CT223" s="65"/>
      <c r="CU223" s="65"/>
      <c r="CV223" s="65"/>
      <c r="CW223" s="65"/>
      <c r="CX223" s="65"/>
      <c r="CY223" s="65"/>
      <c r="CZ223" s="65"/>
      <c r="DA223" s="65"/>
      <c r="DB223" s="65"/>
      <c r="DC223" s="65"/>
      <c r="DD223" s="65"/>
      <c r="DE223" s="65"/>
      <c r="DF223" s="65"/>
      <c r="DG223" s="65"/>
      <c r="DH223" s="65"/>
      <c r="DI223" s="65"/>
      <c r="DJ223" s="65"/>
      <c r="DK223" s="65"/>
      <c r="DL223" s="65"/>
      <c r="DM223" s="65"/>
      <c r="DN223" s="65"/>
      <c r="DO223" s="65"/>
      <c r="DP223" s="65"/>
      <c r="DQ223" s="65"/>
      <c r="DR223" s="65"/>
      <c r="DS223" s="65"/>
      <c r="DT223" s="65"/>
      <c r="DU223" s="65"/>
      <c r="DV223" s="65"/>
    </row>
    <row r="224" spans="1:126">
      <c r="A224" s="65"/>
      <c r="B224" s="65"/>
      <c r="C224" s="65"/>
      <c r="D224" s="65" t="e">
        <f>IF((D74-0.05)&gt;=0,1,0)</f>
        <v>#VALUE!</v>
      </c>
      <c r="E224" s="65" t="e">
        <f t="shared" ref="E224:M224" si="522">IF((E74-0.05)&gt;=0,1,0)</f>
        <v>#VALUE!</v>
      </c>
      <c r="F224" s="65" t="e">
        <f t="shared" si="522"/>
        <v>#VALUE!</v>
      </c>
      <c r="G224" s="65" t="e">
        <f t="shared" si="522"/>
        <v>#VALUE!</v>
      </c>
      <c r="H224" s="65" t="e">
        <f t="shared" si="522"/>
        <v>#VALUE!</v>
      </c>
      <c r="I224" s="65" t="e">
        <f t="shared" si="522"/>
        <v>#VALUE!</v>
      </c>
      <c r="J224" s="65" t="e">
        <f t="shared" si="522"/>
        <v>#VALUE!</v>
      </c>
      <c r="K224" s="65" t="e">
        <f t="shared" si="522"/>
        <v>#VALUE!</v>
      </c>
      <c r="L224" s="65" t="e">
        <f t="shared" si="522"/>
        <v>#VALUE!</v>
      </c>
      <c r="M224" s="65" t="e">
        <f t="shared" si="522"/>
        <v>#VALUE!</v>
      </c>
      <c r="N224" s="65"/>
      <c r="O224" s="65" t="e">
        <f>SUM(D224:M224)</f>
        <v>#VALUE!</v>
      </c>
      <c r="P224" s="65"/>
      <c r="Q224" s="65"/>
      <c r="R224" s="65"/>
      <c r="S224" s="65"/>
      <c r="T224" s="65"/>
      <c r="U224" s="65"/>
      <c r="V224" s="65"/>
      <c r="W224" s="65" t="e">
        <f>IF((W74-0.05)&gt;=0,1,0)</f>
        <v>#VALUE!</v>
      </c>
      <c r="X224" s="65" t="e">
        <f t="shared" ref="X224:AF224" si="523">IF((X74-0.05)&gt;=0,1,0)</f>
        <v>#VALUE!</v>
      </c>
      <c r="Y224" s="65" t="e">
        <f t="shared" si="523"/>
        <v>#VALUE!</v>
      </c>
      <c r="Z224" s="65" t="e">
        <f t="shared" si="523"/>
        <v>#VALUE!</v>
      </c>
      <c r="AA224" s="65" t="e">
        <f t="shared" si="523"/>
        <v>#VALUE!</v>
      </c>
      <c r="AB224" s="65" t="e">
        <f t="shared" si="523"/>
        <v>#VALUE!</v>
      </c>
      <c r="AC224" s="65" t="e">
        <f t="shared" si="523"/>
        <v>#VALUE!</v>
      </c>
      <c r="AD224" s="65" t="e">
        <f t="shared" si="523"/>
        <v>#VALUE!</v>
      </c>
      <c r="AE224" s="65" t="e">
        <f t="shared" si="523"/>
        <v>#VALUE!</v>
      </c>
      <c r="AF224" s="65" t="e">
        <f t="shared" si="523"/>
        <v>#VALUE!</v>
      </c>
      <c r="AG224" s="65"/>
      <c r="AH224" s="65" t="e">
        <f>SUM(W224:AF224)</f>
        <v>#VALUE!</v>
      </c>
      <c r="AI224" s="65"/>
      <c r="AJ224" s="65"/>
      <c r="AK224" s="65"/>
      <c r="AL224" s="65"/>
      <c r="AM224" s="65"/>
      <c r="AN224" s="65"/>
      <c r="AO224" s="65"/>
      <c r="AP224" s="65" t="e">
        <f>IF((AP74-0.05)&gt;=0,1,0)</f>
        <v>#VALUE!</v>
      </c>
      <c r="AQ224" s="65" t="e">
        <f t="shared" ref="AQ224:AY224" si="524">IF((AQ74-0.05)&gt;=0,1,0)</f>
        <v>#VALUE!</v>
      </c>
      <c r="AR224" s="65" t="e">
        <f t="shared" si="524"/>
        <v>#VALUE!</v>
      </c>
      <c r="AS224" s="65" t="e">
        <f t="shared" si="524"/>
        <v>#VALUE!</v>
      </c>
      <c r="AT224" s="65" t="e">
        <f t="shared" si="524"/>
        <v>#VALUE!</v>
      </c>
      <c r="AU224" s="65" t="e">
        <f t="shared" si="524"/>
        <v>#VALUE!</v>
      </c>
      <c r="AV224" s="65" t="e">
        <f t="shared" si="524"/>
        <v>#VALUE!</v>
      </c>
      <c r="AW224" s="65" t="e">
        <f t="shared" si="524"/>
        <v>#VALUE!</v>
      </c>
      <c r="AX224" s="65" t="e">
        <f t="shared" si="524"/>
        <v>#VALUE!</v>
      </c>
      <c r="AY224" s="65" t="e">
        <f t="shared" si="524"/>
        <v>#VALUE!</v>
      </c>
      <c r="AZ224" s="65"/>
      <c r="BA224" s="65" t="e">
        <f>SUM(AP224:AY224)</f>
        <v>#VALUE!</v>
      </c>
      <c r="BB224" s="65"/>
      <c r="BC224" s="65"/>
      <c r="BD224" s="65"/>
      <c r="BE224" s="65"/>
      <c r="BF224" s="65"/>
      <c r="BG224" s="65"/>
      <c r="BH224" s="65"/>
      <c r="BI224" s="65" t="e">
        <f>IF((BI74-0.05)&gt;=0,1,0)</f>
        <v>#VALUE!</v>
      </c>
      <c r="BJ224" s="65" t="e">
        <f t="shared" ref="BJ224:BR224" si="525">IF((BJ74-0.05)&gt;=0,1,0)</f>
        <v>#VALUE!</v>
      </c>
      <c r="BK224" s="65" t="e">
        <f t="shared" si="525"/>
        <v>#VALUE!</v>
      </c>
      <c r="BL224" s="65" t="e">
        <f t="shared" si="525"/>
        <v>#VALUE!</v>
      </c>
      <c r="BM224" s="65" t="e">
        <f t="shared" si="525"/>
        <v>#VALUE!</v>
      </c>
      <c r="BN224" s="65" t="e">
        <f t="shared" si="525"/>
        <v>#VALUE!</v>
      </c>
      <c r="BO224" s="65" t="e">
        <f t="shared" si="525"/>
        <v>#VALUE!</v>
      </c>
      <c r="BP224" s="65" t="e">
        <f t="shared" si="525"/>
        <v>#VALUE!</v>
      </c>
      <c r="BQ224" s="65" t="e">
        <f t="shared" si="525"/>
        <v>#VALUE!</v>
      </c>
      <c r="BR224" s="65" t="e">
        <f t="shared" si="525"/>
        <v>#VALUE!</v>
      </c>
      <c r="BS224" s="65"/>
      <c r="BT224" s="65" t="e">
        <f>SUM(BI224:BR224)</f>
        <v>#VALUE!</v>
      </c>
      <c r="BU224" s="65"/>
      <c r="BV224" s="65"/>
      <c r="BW224" s="65"/>
      <c r="BX224" s="65"/>
      <c r="BY224" s="65"/>
      <c r="BZ224" s="65"/>
      <c r="CA224" s="65"/>
      <c r="CB224" s="65" t="e">
        <f>IF((CB74-0.05)&gt;=0,1,0)</f>
        <v>#VALUE!</v>
      </c>
      <c r="CC224" s="65" t="e">
        <f t="shared" ref="CC224:CK224" si="526">IF((CC74-0.05)&gt;=0,1,0)</f>
        <v>#VALUE!</v>
      </c>
      <c r="CD224" s="65" t="e">
        <f t="shared" si="526"/>
        <v>#VALUE!</v>
      </c>
      <c r="CE224" s="65" t="e">
        <f t="shared" si="526"/>
        <v>#VALUE!</v>
      </c>
      <c r="CF224" s="65" t="e">
        <f t="shared" si="526"/>
        <v>#VALUE!</v>
      </c>
      <c r="CG224" s="65" t="e">
        <f t="shared" si="526"/>
        <v>#VALUE!</v>
      </c>
      <c r="CH224" s="65" t="e">
        <f t="shared" si="526"/>
        <v>#VALUE!</v>
      </c>
      <c r="CI224" s="65" t="e">
        <f t="shared" si="526"/>
        <v>#VALUE!</v>
      </c>
      <c r="CJ224" s="65" t="e">
        <f t="shared" si="526"/>
        <v>#VALUE!</v>
      </c>
      <c r="CK224" s="65" t="e">
        <f t="shared" si="526"/>
        <v>#VALUE!</v>
      </c>
      <c r="CL224" s="65"/>
      <c r="CM224" s="65" t="e">
        <f>SUM(CB224:CK224)</f>
        <v>#VALUE!</v>
      </c>
      <c r="CN224" s="65"/>
      <c r="CO224" s="65"/>
      <c r="CP224" s="65"/>
      <c r="CQ224" s="65"/>
      <c r="CR224" s="65"/>
      <c r="CS224" s="65"/>
      <c r="CT224" s="65"/>
      <c r="CU224" s="65" t="e">
        <f>IF((CU74-0.05)&gt;=0,1,0)</f>
        <v>#VALUE!</v>
      </c>
      <c r="CV224" s="65" t="e">
        <f t="shared" ref="CV224:DD224" si="527">IF((CV74-0.05)&gt;=0,1,0)</f>
        <v>#VALUE!</v>
      </c>
      <c r="CW224" s="65" t="e">
        <f t="shared" si="527"/>
        <v>#VALUE!</v>
      </c>
      <c r="CX224" s="65" t="e">
        <f t="shared" si="527"/>
        <v>#VALUE!</v>
      </c>
      <c r="CY224" s="65" t="e">
        <f t="shared" si="527"/>
        <v>#VALUE!</v>
      </c>
      <c r="CZ224" s="65" t="e">
        <f t="shared" si="527"/>
        <v>#VALUE!</v>
      </c>
      <c r="DA224" s="65" t="e">
        <f t="shared" si="527"/>
        <v>#VALUE!</v>
      </c>
      <c r="DB224" s="65" t="e">
        <f t="shared" si="527"/>
        <v>#VALUE!</v>
      </c>
      <c r="DC224" s="65" t="e">
        <f t="shared" si="527"/>
        <v>#VALUE!</v>
      </c>
      <c r="DD224" s="65" t="e">
        <f t="shared" si="527"/>
        <v>#VALUE!</v>
      </c>
      <c r="DE224" s="65"/>
      <c r="DF224" s="65" t="e">
        <f>SUM(CU224:DD224)</f>
        <v>#VALUE!</v>
      </c>
      <c r="DG224" s="65"/>
      <c r="DH224" s="65"/>
      <c r="DI224" s="65"/>
      <c r="DJ224" s="65"/>
      <c r="DK224" s="65"/>
      <c r="DL224" s="65"/>
      <c r="DM224" s="65"/>
      <c r="DN224" s="65"/>
      <c r="DO224" s="65"/>
      <c r="DP224" s="65"/>
      <c r="DQ224" s="65"/>
      <c r="DR224" s="65"/>
      <c r="DS224" s="65"/>
      <c r="DT224" s="65"/>
      <c r="DU224" s="65"/>
      <c r="DV224" s="65"/>
    </row>
    <row r="225" spans="1:126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  <c r="AV225" s="65"/>
      <c r="AW225" s="65"/>
      <c r="AX225" s="65"/>
      <c r="AY225" s="65"/>
      <c r="AZ225" s="65"/>
      <c r="BA225" s="65"/>
      <c r="BB225" s="65"/>
      <c r="BC225" s="65"/>
      <c r="BD225" s="65"/>
      <c r="BE225" s="65"/>
      <c r="BF225" s="65"/>
      <c r="BG225" s="65"/>
      <c r="BH225" s="65"/>
      <c r="BI225" s="65"/>
      <c r="BJ225" s="65"/>
      <c r="BK225" s="65"/>
      <c r="BL225" s="65"/>
      <c r="BM225" s="65"/>
      <c r="BN225" s="65"/>
      <c r="BO225" s="65"/>
      <c r="BP225" s="65"/>
      <c r="BQ225" s="65"/>
      <c r="BR225" s="65"/>
      <c r="BS225" s="65"/>
      <c r="BT225" s="65"/>
      <c r="BU225" s="65"/>
      <c r="BV225" s="65"/>
      <c r="BW225" s="65"/>
      <c r="BX225" s="65"/>
      <c r="BY225" s="65"/>
      <c r="BZ225" s="65"/>
      <c r="CA225" s="65"/>
      <c r="CB225" s="65"/>
      <c r="CC225" s="65"/>
      <c r="CD225" s="65"/>
      <c r="CE225" s="65"/>
      <c r="CF225" s="65"/>
      <c r="CG225" s="65"/>
      <c r="CH225" s="65"/>
      <c r="CI225" s="65"/>
      <c r="CJ225" s="65"/>
      <c r="CK225" s="65"/>
      <c r="CL225" s="65"/>
      <c r="CM225" s="65"/>
      <c r="CN225" s="65"/>
      <c r="CO225" s="65"/>
      <c r="CP225" s="65"/>
      <c r="CQ225" s="65"/>
      <c r="CR225" s="65"/>
      <c r="CS225" s="65"/>
      <c r="CT225" s="65"/>
      <c r="CU225" s="65"/>
      <c r="CV225" s="65"/>
      <c r="CW225" s="65"/>
      <c r="CX225" s="65"/>
      <c r="CY225" s="65"/>
      <c r="CZ225" s="65"/>
      <c r="DA225" s="65"/>
      <c r="DB225" s="65"/>
      <c r="DC225" s="65"/>
      <c r="DD225" s="65"/>
      <c r="DE225" s="65"/>
      <c r="DF225" s="65"/>
      <c r="DG225" s="65"/>
      <c r="DH225" s="65"/>
      <c r="DI225" s="65"/>
      <c r="DJ225" s="65"/>
      <c r="DK225" s="65"/>
      <c r="DL225" s="65"/>
      <c r="DM225" s="65"/>
      <c r="DN225" s="65"/>
      <c r="DO225" s="65"/>
      <c r="DP225" s="65"/>
      <c r="DQ225" s="65"/>
      <c r="DR225" s="65"/>
      <c r="DS225" s="65"/>
      <c r="DT225" s="65"/>
      <c r="DU225" s="65"/>
      <c r="DV225" s="65"/>
    </row>
    <row r="226" spans="1:126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  <c r="AD226" s="65"/>
      <c r="AE226" s="65"/>
      <c r="AF226" s="65"/>
      <c r="AG226" s="65"/>
      <c r="AH226" s="65"/>
      <c r="AI226" s="65"/>
      <c r="AJ226" s="65"/>
      <c r="AK226" s="65"/>
      <c r="AL226" s="65"/>
      <c r="AM226" s="65"/>
      <c r="AN226" s="65"/>
      <c r="AO226" s="65"/>
      <c r="AP226" s="65"/>
      <c r="AQ226" s="65"/>
      <c r="AR226" s="65"/>
      <c r="AS226" s="65"/>
      <c r="AT226" s="65"/>
      <c r="AU226" s="65"/>
      <c r="AV226" s="65"/>
      <c r="AW226" s="65"/>
      <c r="AX226" s="65"/>
      <c r="AY226" s="65"/>
      <c r="AZ226" s="65"/>
      <c r="BA226" s="65"/>
      <c r="BB226" s="65"/>
      <c r="BC226" s="65"/>
      <c r="BD226" s="65"/>
      <c r="BE226" s="65"/>
      <c r="BF226" s="65"/>
      <c r="BG226" s="65"/>
      <c r="BH226" s="65"/>
      <c r="BI226" s="65"/>
      <c r="BJ226" s="65"/>
      <c r="BK226" s="65"/>
      <c r="BL226" s="65"/>
      <c r="BM226" s="65"/>
      <c r="BN226" s="65"/>
      <c r="BO226" s="65"/>
      <c r="BP226" s="65"/>
      <c r="BQ226" s="65"/>
      <c r="BR226" s="65"/>
      <c r="BS226" s="65"/>
      <c r="BT226" s="65"/>
      <c r="BU226" s="65"/>
      <c r="BV226" s="65"/>
      <c r="BW226" s="65"/>
      <c r="BX226" s="65"/>
      <c r="BY226" s="65"/>
      <c r="BZ226" s="65"/>
      <c r="CA226" s="65"/>
      <c r="CB226" s="65"/>
      <c r="CC226" s="65"/>
      <c r="CD226" s="65"/>
      <c r="CE226" s="65"/>
      <c r="CF226" s="65"/>
      <c r="CG226" s="65"/>
      <c r="CH226" s="65"/>
      <c r="CI226" s="65"/>
      <c r="CJ226" s="65"/>
      <c r="CK226" s="65"/>
      <c r="CL226" s="65"/>
      <c r="CM226" s="65"/>
      <c r="CN226" s="65"/>
      <c r="CO226" s="65"/>
      <c r="CP226" s="65"/>
      <c r="CQ226" s="65"/>
      <c r="CR226" s="65"/>
      <c r="CS226" s="65"/>
      <c r="CT226" s="65"/>
      <c r="CU226" s="65"/>
      <c r="CV226" s="65"/>
      <c r="CW226" s="65"/>
      <c r="CX226" s="65"/>
      <c r="CY226" s="65"/>
      <c r="CZ226" s="65"/>
      <c r="DA226" s="65"/>
      <c r="DB226" s="65"/>
      <c r="DC226" s="65"/>
      <c r="DD226" s="65"/>
      <c r="DE226" s="65"/>
      <c r="DF226" s="65"/>
      <c r="DG226" s="65"/>
      <c r="DH226" s="65"/>
      <c r="DI226" s="65"/>
      <c r="DJ226" s="65"/>
      <c r="DK226" s="65"/>
      <c r="DL226" s="65"/>
      <c r="DM226" s="65"/>
      <c r="DN226" s="65"/>
      <c r="DO226" s="65"/>
      <c r="DP226" s="65"/>
      <c r="DQ226" s="65"/>
      <c r="DR226" s="65"/>
      <c r="DS226" s="65"/>
      <c r="DT226" s="65"/>
      <c r="DU226" s="65"/>
      <c r="DV226" s="65"/>
    </row>
    <row r="227" spans="1:126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  <c r="AV227" s="65"/>
      <c r="AW227" s="65"/>
      <c r="AX227" s="65"/>
      <c r="AY227" s="65"/>
      <c r="AZ227" s="65"/>
      <c r="BA227" s="65"/>
      <c r="BB227" s="65"/>
      <c r="BC227" s="65"/>
      <c r="BD227" s="65"/>
      <c r="BE227" s="65"/>
      <c r="BF227" s="65"/>
      <c r="BG227" s="65"/>
      <c r="BH227" s="65"/>
      <c r="BI227" s="65"/>
      <c r="BJ227" s="65"/>
      <c r="BK227" s="65"/>
      <c r="BL227" s="65"/>
      <c r="BM227" s="65"/>
      <c r="BN227" s="65"/>
      <c r="BO227" s="65"/>
      <c r="BP227" s="65"/>
      <c r="BQ227" s="65"/>
      <c r="BR227" s="65"/>
      <c r="BS227" s="65"/>
      <c r="BT227" s="65"/>
      <c r="BU227" s="65"/>
      <c r="BV227" s="65"/>
      <c r="BW227" s="65"/>
      <c r="BX227" s="65"/>
      <c r="BY227" s="65"/>
      <c r="BZ227" s="65"/>
      <c r="CA227" s="65"/>
      <c r="CB227" s="65"/>
      <c r="CC227" s="65"/>
      <c r="CD227" s="65"/>
      <c r="CE227" s="65"/>
      <c r="CF227" s="65"/>
      <c r="CG227" s="65"/>
      <c r="CH227" s="65"/>
      <c r="CI227" s="65"/>
      <c r="CJ227" s="65"/>
      <c r="CK227" s="65"/>
      <c r="CL227" s="65"/>
      <c r="CM227" s="65"/>
      <c r="CN227" s="65"/>
      <c r="CO227" s="65"/>
      <c r="CP227" s="65"/>
      <c r="CQ227" s="65"/>
      <c r="CR227" s="65"/>
      <c r="CS227" s="65"/>
      <c r="CT227" s="65"/>
      <c r="CU227" s="65"/>
      <c r="CV227" s="65"/>
      <c r="CW227" s="65"/>
      <c r="CX227" s="65"/>
      <c r="CY227" s="65"/>
      <c r="CZ227" s="65"/>
      <c r="DA227" s="65"/>
      <c r="DB227" s="65"/>
      <c r="DC227" s="65"/>
      <c r="DD227" s="65"/>
      <c r="DE227" s="65"/>
      <c r="DF227" s="65"/>
      <c r="DG227" s="65"/>
      <c r="DH227" s="65"/>
      <c r="DI227" s="65"/>
      <c r="DJ227" s="65"/>
      <c r="DK227" s="65"/>
      <c r="DL227" s="65"/>
      <c r="DM227" s="65"/>
      <c r="DN227" s="65"/>
      <c r="DO227" s="65"/>
      <c r="DP227" s="65"/>
      <c r="DQ227" s="65"/>
      <c r="DR227" s="65"/>
      <c r="DS227" s="65"/>
      <c r="DT227" s="65"/>
      <c r="DU227" s="65"/>
      <c r="DV227" s="65"/>
    </row>
    <row r="228" spans="1:126">
      <c r="A228" s="65"/>
      <c r="B228" s="65"/>
      <c r="C228" s="65"/>
      <c r="D228" s="65" t="e">
        <f>IF((D78-0.05)&gt;=0,1,0)</f>
        <v>#VALUE!</v>
      </c>
      <c r="E228" s="65" t="e">
        <f t="shared" ref="E228:M228" si="528">IF((E78-0.05)&gt;=0,1,0)</f>
        <v>#VALUE!</v>
      </c>
      <c r="F228" s="65" t="e">
        <f t="shared" si="528"/>
        <v>#VALUE!</v>
      </c>
      <c r="G228" s="65" t="e">
        <f t="shared" si="528"/>
        <v>#VALUE!</v>
      </c>
      <c r="H228" s="65" t="e">
        <f t="shared" si="528"/>
        <v>#VALUE!</v>
      </c>
      <c r="I228" s="65" t="e">
        <f t="shared" si="528"/>
        <v>#VALUE!</v>
      </c>
      <c r="J228" s="65" t="e">
        <f t="shared" si="528"/>
        <v>#VALUE!</v>
      </c>
      <c r="K228" s="65" t="e">
        <f t="shared" si="528"/>
        <v>#VALUE!</v>
      </c>
      <c r="L228" s="65" t="e">
        <f t="shared" si="528"/>
        <v>#VALUE!</v>
      </c>
      <c r="M228" s="65" t="e">
        <f t="shared" si="528"/>
        <v>#VALUE!</v>
      </c>
      <c r="N228" s="65"/>
      <c r="O228" s="65" t="e">
        <f>SUM(D228:M228)</f>
        <v>#VALUE!</v>
      </c>
      <c r="P228" s="65"/>
      <c r="Q228" s="65"/>
      <c r="R228" s="65"/>
      <c r="S228" s="65"/>
      <c r="T228" s="65"/>
      <c r="U228" s="65"/>
      <c r="V228" s="65"/>
      <c r="W228" s="65" t="e">
        <f>IF((W78-0.05)&gt;=0,1,0)</f>
        <v>#VALUE!</v>
      </c>
      <c r="X228" s="65" t="e">
        <f t="shared" ref="X228:AF228" si="529">IF((X78-0.05)&gt;=0,1,0)</f>
        <v>#VALUE!</v>
      </c>
      <c r="Y228" s="65" t="e">
        <f t="shared" si="529"/>
        <v>#VALUE!</v>
      </c>
      <c r="Z228" s="65" t="e">
        <f t="shared" si="529"/>
        <v>#VALUE!</v>
      </c>
      <c r="AA228" s="65" t="e">
        <f t="shared" si="529"/>
        <v>#VALUE!</v>
      </c>
      <c r="AB228" s="65" t="e">
        <f t="shared" si="529"/>
        <v>#VALUE!</v>
      </c>
      <c r="AC228" s="65" t="e">
        <f t="shared" si="529"/>
        <v>#VALUE!</v>
      </c>
      <c r="AD228" s="65" t="e">
        <f t="shared" si="529"/>
        <v>#VALUE!</v>
      </c>
      <c r="AE228" s="65" t="e">
        <f t="shared" si="529"/>
        <v>#VALUE!</v>
      </c>
      <c r="AF228" s="65" t="e">
        <f t="shared" si="529"/>
        <v>#VALUE!</v>
      </c>
      <c r="AG228" s="65"/>
      <c r="AH228" s="65" t="e">
        <f>SUM(W228:AF228)</f>
        <v>#VALUE!</v>
      </c>
      <c r="AI228" s="65"/>
      <c r="AJ228" s="65"/>
      <c r="AK228" s="65"/>
      <c r="AL228" s="65"/>
      <c r="AM228" s="65"/>
      <c r="AN228" s="65"/>
      <c r="AO228" s="65"/>
      <c r="AP228" s="65" t="e">
        <f>IF((AP78-0.05)&gt;=0,1,0)</f>
        <v>#VALUE!</v>
      </c>
      <c r="AQ228" s="65" t="e">
        <f t="shared" ref="AQ228:AY228" si="530">IF((AQ78-0.05)&gt;=0,1,0)</f>
        <v>#VALUE!</v>
      </c>
      <c r="AR228" s="65" t="e">
        <f t="shared" si="530"/>
        <v>#VALUE!</v>
      </c>
      <c r="AS228" s="65" t="e">
        <f t="shared" si="530"/>
        <v>#VALUE!</v>
      </c>
      <c r="AT228" s="65" t="e">
        <f t="shared" si="530"/>
        <v>#VALUE!</v>
      </c>
      <c r="AU228" s="65" t="e">
        <f t="shared" si="530"/>
        <v>#VALUE!</v>
      </c>
      <c r="AV228" s="65" t="e">
        <f t="shared" si="530"/>
        <v>#VALUE!</v>
      </c>
      <c r="AW228" s="65" t="e">
        <f t="shared" si="530"/>
        <v>#VALUE!</v>
      </c>
      <c r="AX228" s="65" t="e">
        <f t="shared" si="530"/>
        <v>#VALUE!</v>
      </c>
      <c r="AY228" s="65" t="e">
        <f t="shared" si="530"/>
        <v>#VALUE!</v>
      </c>
      <c r="AZ228" s="65"/>
      <c r="BA228" s="65" t="e">
        <f>SUM(AP228:AY228)</f>
        <v>#VALUE!</v>
      </c>
      <c r="BB228" s="65"/>
      <c r="BC228" s="65"/>
      <c r="BD228" s="65"/>
      <c r="BE228" s="65"/>
      <c r="BF228" s="65"/>
      <c r="BG228" s="65"/>
      <c r="BH228" s="65"/>
      <c r="BI228" s="65" t="e">
        <f>IF((BI78-0.05)&gt;=0,1,0)</f>
        <v>#VALUE!</v>
      </c>
      <c r="BJ228" s="65" t="e">
        <f t="shared" ref="BJ228:BR228" si="531">IF((BJ78-0.05)&gt;=0,1,0)</f>
        <v>#VALUE!</v>
      </c>
      <c r="BK228" s="65" t="e">
        <f t="shared" si="531"/>
        <v>#VALUE!</v>
      </c>
      <c r="BL228" s="65" t="e">
        <f t="shared" si="531"/>
        <v>#VALUE!</v>
      </c>
      <c r="BM228" s="65" t="e">
        <f t="shared" si="531"/>
        <v>#VALUE!</v>
      </c>
      <c r="BN228" s="65" t="e">
        <f t="shared" si="531"/>
        <v>#VALUE!</v>
      </c>
      <c r="BO228" s="65" t="e">
        <f t="shared" si="531"/>
        <v>#VALUE!</v>
      </c>
      <c r="BP228" s="65" t="e">
        <f t="shared" si="531"/>
        <v>#VALUE!</v>
      </c>
      <c r="BQ228" s="65" t="e">
        <f t="shared" si="531"/>
        <v>#VALUE!</v>
      </c>
      <c r="BR228" s="65" t="e">
        <f t="shared" si="531"/>
        <v>#VALUE!</v>
      </c>
      <c r="BS228" s="65"/>
      <c r="BT228" s="65" t="e">
        <f>SUM(BI228:BR228)</f>
        <v>#VALUE!</v>
      </c>
      <c r="BU228" s="65"/>
      <c r="BV228" s="65"/>
      <c r="BW228" s="65"/>
      <c r="BX228" s="65"/>
      <c r="BY228" s="65"/>
      <c r="BZ228" s="65"/>
      <c r="CA228" s="65"/>
      <c r="CB228" s="65" t="e">
        <f>IF((CB78-0.05)&gt;=0,1,0)</f>
        <v>#VALUE!</v>
      </c>
      <c r="CC228" s="65" t="e">
        <f t="shared" ref="CC228:CK228" si="532">IF((CC78-0.05)&gt;=0,1,0)</f>
        <v>#VALUE!</v>
      </c>
      <c r="CD228" s="65" t="e">
        <f t="shared" si="532"/>
        <v>#VALUE!</v>
      </c>
      <c r="CE228" s="65" t="e">
        <f t="shared" si="532"/>
        <v>#VALUE!</v>
      </c>
      <c r="CF228" s="65" t="e">
        <f t="shared" si="532"/>
        <v>#VALUE!</v>
      </c>
      <c r="CG228" s="65" t="e">
        <f t="shared" si="532"/>
        <v>#VALUE!</v>
      </c>
      <c r="CH228" s="65" t="e">
        <f t="shared" si="532"/>
        <v>#VALUE!</v>
      </c>
      <c r="CI228" s="65" t="e">
        <f t="shared" si="532"/>
        <v>#VALUE!</v>
      </c>
      <c r="CJ228" s="65" t="e">
        <f t="shared" si="532"/>
        <v>#VALUE!</v>
      </c>
      <c r="CK228" s="65" t="e">
        <f t="shared" si="532"/>
        <v>#VALUE!</v>
      </c>
      <c r="CL228" s="65"/>
      <c r="CM228" s="65" t="e">
        <f>SUM(CB228:CK228)</f>
        <v>#VALUE!</v>
      </c>
      <c r="CN228" s="65"/>
      <c r="CO228" s="65"/>
      <c r="CP228" s="65"/>
      <c r="CQ228" s="65"/>
      <c r="CR228" s="65"/>
      <c r="CS228" s="65"/>
      <c r="CT228" s="65"/>
      <c r="CU228" s="65" t="e">
        <f>IF((CU78-0.05)&gt;=0,1,0)</f>
        <v>#VALUE!</v>
      </c>
      <c r="CV228" s="65" t="e">
        <f t="shared" ref="CV228:DD228" si="533">IF((CV78-0.05)&gt;=0,1,0)</f>
        <v>#VALUE!</v>
      </c>
      <c r="CW228" s="65" t="e">
        <f t="shared" si="533"/>
        <v>#VALUE!</v>
      </c>
      <c r="CX228" s="65" t="e">
        <f t="shared" si="533"/>
        <v>#VALUE!</v>
      </c>
      <c r="CY228" s="65" t="e">
        <f t="shared" si="533"/>
        <v>#VALUE!</v>
      </c>
      <c r="CZ228" s="65" t="e">
        <f t="shared" si="533"/>
        <v>#VALUE!</v>
      </c>
      <c r="DA228" s="65" t="e">
        <f t="shared" si="533"/>
        <v>#VALUE!</v>
      </c>
      <c r="DB228" s="65" t="e">
        <f t="shared" si="533"/>
        <v>#VALUE!</v>
      </c>
      <c r="DC228" s="65" t="e">
        <f t="shared" si="533"/>
        <v>#VALUE!</v>
      </c>
      <c r="DD228" s="65" t="e">
        <f t="shared" si="533"/>
        <v>#VALUE!</v>
      </c>
      <c r="DE228" s="65"/>
      <c r="DF228" s="65" t="e">
        <f>SUM(CU228:DD228)</f>
        <v>#VALUE!</v>
      </c>
      <c r="DG228" s="65"/>
      <c r="DH228" s="65"/>
      <c r="DI228" s="65"/>
      <c r="DJ228" s="65"/>
      <c r="DK228" s="65"/>
      <c r="DL228" s="65"/>
      <c r="DM228" s="65"/>
      <c r="DN228" s="65"/>
      <c r="DO228" s="65"/>
      <c r="DP228" s="65"/>
      <c r="DQ228" s="65"/>
      <c r="DR228" s="65"/>
      <c r="DS228" s="65"/>
      <c r="DT228" s="65"/>
      <c r="DU228" s="65"/>
      <c r="DV228" s="65"/>
    </row>
    <row r="229" spans="1:126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5"/>
      <c r="AG229" s="65"/>
      <c r="AH229" s="65"/>
      <c r="AI229" s="65"/>
      <c r="AJ229" s="65"/>
      <c r="AK229" s="65"/>
      <c r="AL229" s="65"/>
      <c r="AM229" s="65"/>
      <c r="AN229" s="65"/>
      <c r="AO229" s="65"/>
      <c r="AP229" s="65"/>
      <c r="AQ229" s="65"/>
      <c r="AR229" s="65"/>
      <c r="AS229" s="65"/>
      <c r="AT229" s="65"/>
      <c r="AU229" s="65"/>
      <c r="AV229" s="65"/>
      <c r="AW229" s="65"/>
      <c r="AX229" s="65"/>
      <c r="AY229" s="65"/>
      <c r="AZ229" s="65"/>
      <c r="BA229" s="65"/>
      <c r="BB229" s="65"/>
      <c r="BC229" s="65"/>
      <c r="BD229" s="65"/>
      <c r="BE229" s="65"/>
      <c r="BF229" s="65"/>
      <c r="BG229" s="65"/>
      <c r="BH229" s="65"/>
      <c r="BI229" s="65"/>
      <c r="BJ229" s="65"/>
      <c r="BK229" s="65"/>
      <c r="BL229" s="65"/>
      <c r="BM229" s="65"/>
      <c r="BN229" s="65"/>
      <c r="BO229" s="65"/>
      <c r="BP229" s="65"/>
      <c r="BQ229" s="65"/>
      <c r="BR229" s="65"/>
      <c r="BS229" s="65"/>
      <c r="BT229" s="65"/>
      <c r="BU229" s="65"/>
      <c r="BV229" s="65"/>
      <c r="BW229" s="65"/>
      <c r="BX229" s="65"/>
      <c r="BY229" s="65"/>
      <c r="BZ229" s="65"/>
      <c r="CA229" s="65"/>
      <c r="CB229" s="65"/>
      <c r="CC229" s="65"/>
      <c r="CD229" s="65"/>
      <c r="CE229" s="65"/>
      <c r="CF229" s="65"/>
      <c r="CG229" s="65"/>
      <c r="CH229" s="65"/>
      <c r="CI229" s="65"/>
      <c r="CJ229" s="65"/>
      <c r="CK229" s="65"/>
      <c r="CL229" s="65"/>
      <c r="CM229" s="65"/>
      <c r="CN229" s="65"/>
      <c r="CO229" s="65"/>
      <c r="CP229" s="65"/>
      <c r="CQ229" s="65"/>
      <c r="CR229" s="65"/>
      <c r="CS229" s="65"/>
      <c r="CT229" s="65"/>
      <c r="CU229" s="65"/>
      <c r="CV229" s="65"/>
      <c r="CW229" s="65"/>
      <c r="CX229" s="65"/>
      <c r="CY229" s="65"/>
      <c r="CZ229" s="65"/>
      <c r="DA229" s="65"/>
      <c r="DB229" s="65"/>
      <c r="DC229" s="65"/>
      <c r="DD229" s="65"/>
      <c r="DE229" s="65"/>
      <c r="DF229" s="65"/>
      <c r="DG229" s="65"/>
      <c r="DH229" s="65"/>
      <c r="DI229" s="65"/>
      <c r="DJ229" s="65"/>
      <c r="DK229" s="65"/>
      <c r="DL229" s="65"/>
      <c r="DM229" s="65"/>
      <c r="DN229" s="65"/>
      <c r="DO229" s="65"/>
      <c r="DP229" s="65"/>
      <c r="DQ229" s="65"/>
      <c r="DR229" s="65"/>
      <c r="DS229" s="65"/>
      <c r="DT229" s="65"/>
      <c r="DU229" s="65"/>
      <c r="DV229" s="65"/>
    </row>
    <row r="230" spans="1:126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  <c r="AD230" s="65"/>
      <c r="AE230" s="65"/>
      <c r="AF230" s="65"/>
      <c r="AG230" s="65"/>
      <c r="AH230" s="65"/>
      <c r="AI230" s="65"/>
      <c r="AJ230" s="65"/>
      <c r="AK230" s="65"/>
      <c r="AL230" s="65"/>
      <c r="AM230" s="65"/>
      <c r="AN230" s="65"/>
      <c r="AO230" s="65"/>
      <c r="AP230" s="65"/>
      <c r="AQ230" s="65"/>
      <c r="AR230" s="65"/>
      <c r="AS230" s="65"/>
      <c r="AT230" s="65"/>
      <c r="AU230" s="65"/>
      <c r="AV230" s="65"/>
      <c r="AW230" s="65"/>
      <c r="AX230" s="65"/>
      <c r="AY230" s="65"/>
      <c r="AZ230" s="65"/>
      <c r="BA230" s="65"/>
      <c r="BB230" s="65"/>
      <c r="BC230" s="65"/>
      <c r="BD230" s="65"/>
      <c r="BE230" s="65"/>
      <c r="BF230" s="65"/>
      <c r="BG230" s="65"/>
      <c r="BH230" s="65"/>
      <c r="BI230" s="65"/>
      <c r="BJ230" s="65"/>
      <c r="BK230" s="65"/>
      <c r="BL230" s="65"/>
      <c r="BM230" s="65"/>
      <c r="BN230" s="65"/>
      <c r="BO230" s="65"/>
      <c r="BP230" s="65"/>
      <c r="BQ230" s="65"/>
      <c r="BR230" s="65"/>
      <c r="BS230" s="65"/>
      <c r="BT230" s="65"/>
      <c r="BU230" s="65"/>
      <c r="BV230" s="65"/>
      <c r="BW230" s="65"/>
      <c r="BX230" s="65"/>
      <c r="BY230" s="65"/>
      <c r="BZ230" s="65"/>
      <c r="CA230" s="65"/>
      <c r="CB230" s="65"/>
      <c r="CC230" s="65"/>
      <c r="CD230" s="65"/>
      <c r="CE230" s="65"/>
      <c r="CF230" s="65"/>
      <c r="CG230" s="65"/>
      <c r="CH230" s="65"/>
      <c r="CI230" s="65"/>
      <c r="CJ230" s="65"/>
      <c r="CK230" s="65"/>
      <c r="CL230" s="65"/>
      <c r="CM230" s="65"/>
      <c r="CN230" s="65"/>
      <c r="CO230" s="65"/>
      <c r="CP230" s="65"/>
      <c r="CQ230" s="65"/>
      <c r="CR230" s="65"/>
      <c r="CS230" s="65"/>
      <c r="CT230" s="65"/>
      <c r="CU230" s="65"/>
      <c r="CV230" s="65"/>
      <c r="CW230" s="65"/>
      <c r="CX230" s="65"/>
      <c r="CY230" s="65"/>
      <c r="CZ230" s="65"/>
      <c r="DA230" s="65"/>
      <c r="DB230" s="65"/>
      <c r="DC230" s="65"/>
      <c r="DD230" s="65"/>
      <c r="DE230" s="65"/>
      <c r="DF230" s="65"/>
      <c r="DG230" s="65"/>
      <c r="DH230" s="65"/>
      <c r="DI230" s="65"/>
      <c r="DJ230" s="65"/>
      <c r="DK230" s="65"/>
      <c r="DL230" s="65"/>
      <c r="DM230" s="65"/>
      <c r="DN230" s="65"/>
      <c r="DO230" s="65"/>
      <c r="DP230" s="65"/>
      <c r="DQ230" s="65"/>
      <c r="DR230" s="65"/>
      <c r="DS230" s="65"/>
      <c r="DT230" s="65"/>
      <c r="DU230" s="65"/>
      <c r="DV230" s="65"/>
    </row>
    <row r="231" spans="1:126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  <c r="AE231" s="65"/>
      <c r="AF231" s="65"/>
      <c r="AG231" s="65"/>
      <c r="AH231" s="65"/>
      <c r="AI231" s="65"/>
      <c r="AJ231" s="65"/>
      <c r="AK231" s="65"/>
      <c r="AL231" s="65"/>
      <c r="AM231" s="65"/>
      <c r="AN231" s="65"/>
      <c r="AO231" s="65"/>
      <c r="AP231" s="65"/>
      <c r="AQ231" s="65"/>
      <c r="AR231" s="65"/>
      <c r="AS231" s="65"/>
      <c r="AT231" s="65"/>
      <c r="AU231" s="65"/>
      <c r="AV231" s="65"/>
      <c r="AW231" s="65"/>
      <c r="AX231" s="65"/>
      <c r="AY231" s="65"/>
      <c r="AZ231" s="65"/>
      <c r="BA231" s="65"/>
      <c r="BB231" s="65"/>
      <c r="BC231" s="65"/>
      <c r="BD231" s="65"/>
      <c r="BE231" s="65"/>
      <c r="BF231" s="65"/>
      <c r="BG231" s="65"/>
      <c r="BH231" s="65"/>
      <c r="BI231" s="65"/>
      <c r="BJ231" s="65"/>
      <c r="BK231" s="65"/>
      <c r="BL231" s="65"/>
      <c r="BM231" s="65"/>
      <c r="BN231" s="65"/>
      <c r="BO231" s="65"/>
      <c r="BP231" s="65"/>
      <c r="BQ231" s="65"/>
      <c r="BR231" s="65"/>
      <c r="BS231" s="65"/>
      <c r="BT231" s="65"/>
      <c r="BU231" s="65"/>
      <c r="BV231" s="65"/>
      <c r="BW231" s="65"/>
      <c r="BX231" s="65"/>
      <c r="BY231" s="65"/>
      <c r="BZ231" s="65"/>
      <c r="CA231" s="65"/>
      <c r="CB231" s="65"/>
      <c r="CC231" s="65"/>
      <c r="CD231" s="65"/>
      <c r="CE231" s="65"/>
      <c r="CF231" s="65"/>
      <c r="CG231" s="65"/>
      <c r="CH231" s="65"/>
      <c r="CI231" s="65"/>
      <c r="CJ231" s="65"/>
      <c r="CK231" s="65"/>
      <c r="CL231" s="65"/>
      <c r="CM231" s="65"/>
      <c r="CN231" s="65"/>
      <c r="CO231" s="65"/>
      <c r="CP231" s="65"/>
      <c r="CQ231" s="65"/>
      <c r="CR231" s="65"/>
      <c r="CS231" s="65"/>
      <c r="CT231" s="65"/>
      <c r="CU231" s="65"/>
      <c r="CV231" s="65"/>
      <c r="CW231" s="65"/>
      <c r="CX231" s="65"/>
      <c r="CY231" s="65"/>
      <c r="CZ231" s="65"/>
      <c r="DA231" s="65"/>
      <c r="DB231" s="65"/>
      <c r="DC231" s="65"/>
      <c r="DD231" s="65"/>
      <c r="DE231" s="65"/>
      <c r="DF231" s="65"/>
      <c r="DG231" s="65"/>
      <c r="DH231" s="65"/>
      <c r="DI231" s="65"/>
      <c r="DJ231" s="65"/>
      <c r="DK231" s="65"/>
      <c r="DL231" s="65"/>
      <c r="DM231" s="65"/>
      <c r="DN231" s="65"/>
      <c r="DO231" s="65"/>
      <c r="DP231" s="65"/>
      <c r="DQ231" s="65"/>
      <c r="DR231" s="65"/>
      <c r="DS231" s="65"/>
      <c r="DT231" s="65"/>
      <c r="DU231" s="65"/>
      <c r="DV231" s="65"/>
    </row>
    <row r="232" spans="1:126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  <c r="AC232" s="65"/>
      <c r="AD232" s="65"/>
      <c r="AE232" s="65"/>
      <c r="AF232" s="65"/>
      <c r="AG232" s="65"/>
      <c r="AH232" s="65"/>
      <c r="AI232" s="65"/>
      <c r="AJ232" s="65"/>
      <c r="AK232" s="65"/>
      <c r="AL232" s="65"/>
      <c r="AM232" s="65"/>
      <c r="AN232" s="65"/>
      <c r="AO232" s="65"/>
      <c r="AP232" s="65"/>
      <c r="AQ232" s="65"/>
      <c r="AR232" s="65"/>
      <c r="AS232" s="65"/>
      <c r="AT232" s="65"/>
      <c r="AU232" s="65"/>
      <c r="AV232" s="65"/>
      <c r="AW232" s="65"/>
      <c r="AX232" s="65"/>
      <c r="AY232" s="65"/>
      <c r="AZ232" s="65"/>
      <c r="BA232" s="65"/>
      <c r="BB232" s="65"/>
      <c r="BC232" s="65"/>
      <c r="BD232" s="65"/>
      <c r="BE232" s="65"/>
      <c r="BF232" s="65"/>
      <c r="BG232" s="65"/>
      <c r="BH232" s="65"/>
      <c r="BI232" s="65"/>
      <c r="BJ232" s="65"/>
      <c r="BK232" s="65"/>
      <c r="BL232" s="65"/>
      <c r="BM232" s="65"/>
      <c r="BN232" s="65"/>
      <c r="BO232" s="65"/>
      <c r="BP232" s="65"/>
      <c r="BQ232" s="65"/>
      <c r="BR232" s="65"/>
      <c r="BS232" s="65"/>
      <c r="BT232" s="65"/>
      <c r="BU232" s="65"/>
      <c r="BV232" s="65"/>
      <c r="BW232" s="65"/>
      <c r="BX232" s="65"/>
      <c r="BY232" s="65"/>
      <c r="BZ232" s="65"/>
      <c r="CA232" s="65"/>
      <c r="CB232" s="65"/>
      <c r="CC232" s="65"/>
      <c r="CD232" s="65"/>
      <c r="CE232" s="65"/>
      <c r="CF232" s="65"/>
      <c r="CG232" s="65"/>
      <c r="CH232" s="65"/>
      <c r="CI232" s="65"/>
      <c r="CJ232" s="65"/>
      <c r="CK232" s="65"/>
      <c r="CL232" s="65"/>
      <c r="CM232" s="65"/>
      <c r="CN232" s="65"/>
      <c r="CO232" s="65"/>
      <c r="CP232" s="65"/>
      <c r="CQ232" s="65"/>
      <c r="CR232" s="65"/>
      <c r="CS232" s="65"/>
      <c r="CT232" s="65"/>
      <c r="CU232" s="65"/>
      <c r="CV232" s="65"/>
      <c r="CW232" s="65"/>
      <c r="CX232" s="65"/>
      <c r="CY232" s="65"/>
      <c r="CZ232" s="65"/>
      <c r="DA232" s="65"/>
      <c r="DB232" s="65"/>
      <c r="DC232" s="65"/>
      <c r="DD232" s="65"/>
      <c r="DE232" s="65"/>
      <c r="DF232" s="65"/>
      <c r="DG232" s="65"/>
      <c r="DH232" s="65"/>
      <c r="DI232" s="65"/>
      <c r="DJ232" s="65"/>
      <c r="DK232" s="65"/>
      <c r="DL232" s="65"/>
      <c r="DM232" s="65"/>
      <c r="DN232" s="65"/>
      <c r="DO232" s="65"/>
      <c r="DP232" s="65"/>
      <c r="DQ232" s="65"/>
      <c r="DR232" s="65"/>
      <c r="DS232" s="65"/>
      <c r="DT232" s="65"/>
      <c r="DU232" s="65"/>
      <c r="DV232" s="65"/>
    </row>
    <row r="233" spans="1:126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  <c r="AV233" s="65"/>
      <c r="AW233" s="65"/>
      <c r="AX233" s="65"/>
      <c r="AY233" s="65"/>
      <c r="AZ233" s="65"/>
      <c r="BA233" s="65"/>
      <c r="BB233" s="65"/>
      <c r="BC233" s="65"/>
      <c r="BD233" s="65"/>
      <c r="BE233" s="65"/>
      <c r="BF233" s="65"/>
      <c r="BG233" s="65"/>
      <c r="BH233" s="65"/>
      <c r="BI233" s="65"/>
      <c r="BJ233" s="65"/>
      <c r="BK233" s="65"/>
      <c r="BL233" s="65"/>
      <c r="BM233" s="65"/>
      <c r="BN233" s="65"/>
      <c r="BO233" s="65"/>
      <c r="BP233" s="65"/>
      <c r="BQ233" s="65"/>
      <c r="BR233" s="65"/>
      <c r="BS233" s="65"/>
      <c r="BT233" s="65"/>
      <c r="BU233" s="65"/>
      <c r="BV233" s="65"/>
      <c r="BW233" s="65"/>
      <c r="BX233" s="65"/>
      <c r="BY233" s="65"/>
      <c r="BZ233" s="65"/>
      <c r="CA233" s="65"/>
      <c r="CB233" s="65"/>
      <c r="CC233" s="65"/>
      <c r="CD233" s="65"/>
      <c r="CE233" s="65"/>
      <c r="CF233" s="65"/>
      <c r="CG233" s="65"/>
      <c r="CH233" s="65"/>
      <c r="CI233" s="65"/>
      <c r="CJ233" s="65"/>
      <c r="CK233" s="65"/>
      <c r="CL233" s="65"/>
      <c r="CM233" s="65"/>
      <c r="CN233" s="65"/>
      <c r="CO233" s="65"/>
      <c r="CP233" s="65"/>
      <c r="CQ233" s="65"/>
      <c r="CR233" s="65"/>
      <c r="CS233" s="65"/>
      <c r="CT233" s="65"/>
      <c r="CU233" s="65"/>
      <c r="CV233" s="65"/>
      <c r="CW233" s="65"/>
      <c r="CX233" s="65"/>
      <c r="CY233" s="65"/>
      <c r="CZ233" s="65"/>
      <c r="DA233" s="65"/>
      <c r="DB233" s="65"/>
      <c r="DC233" s="65"/>
      <c r="DD233" s="65"/>
      <c r="DE233" s="65"/>
      <c r="DF233" s="65"/>
      <c r="DG233" s="65"/>
      <c r="DH233" s="65"/>
      <c r="DI233" s="65"/>
      <c r="DJ233" s="65"/>
      <c r="DK233" s="65"/>
      <c r="DL233" s="65"/>
      <c r="DM233" s="65"/>
      <c r="DN233" s="65"/>
      <c r="DO233" s="65"/>
      <c r="DP233" s="65"/>
      <c r="DQ233" s="65"/>
      <c r="DR233" s="65"/>
      <c r="DS233" s="65"/>
      <c r="DT233" s="65"/>
      <c r="DU233" s="65"/>
      <c r="DV233" s="65"/>
    </row>
    <row r="234" spans="1:126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AC234" s="65"/>
      <c r="AD234" s="65"/>
      <c r="AE234" s="65"/>
      <c r="AF234" s="65"/>
      <c r="AG234" s="65"/>
      <c r="AH234" s="65"/>
      <c r="AI234" s="65"/>
      <c r="AJ234" s="65"/>
      <c r="AK234" s="65"/>
      <c r="AL234" s="65"/>
      <c r="AM234" s="65"/>
      <c r="AN234" s="65"/>
      <c r="AO234" s="65"/>
      <c r="AP234" s="65"/>
      <c r="AQ234" s="65"/>
      <c r="AR234" s="65"/>
      <c r="AS234" s="65"/>
      <c r="AT234" s="65"/>
      <c r="AU234" s="65"/>
      <c r="AV234" s="65"/>
      <c r="AW234" s="65"/>
      <c r="AX234" s="65"/>
      <c r="AY234" s="65"/>
      <c r="AZ234" s="65"/>
      <c r="BA234" s="65"/>
      <c r="BB234" s="65"/>
      <c r="BC234" s="65"/>
      <c r="BD234" s="65"/>
      <c r="BE234" s="65"/>
      <c r="BF234" s="65"/>
      <c r="BG234" s="65"/>
      <c r="BH234" s="65"/>
      <c r="BI234" s="65"/>
      <c r="BJ234" s="65"/>
      <c r="BK234" s="65"/>
      <c r="BL234" s="65"/>
      <c r="BM234" s="65"/>
      <c r="BN234" s="65"/>
      <c r="BO234" s="65"/>
      <c r="BP234" s="65"/>
      <c r="BQ234" s="65"/>
      <c r="BR234" s="65"/>
      <c r="BS234" s="65"/>
      <c r="BT234" s="65"/>
      <c r="BU234" s="65"/>
      <c r="BV234" s="65"/>
      <c r="BW234" s="65"/>
      <c r="BX234" s="65"/>
      <c r="BY234" s="65"/>
      <c r="BZ234" s="65"/>
      <c r="CA234" s="65"/>
      <c r="CB234" s="65"/>
      <c r="CC234" s="65"/>
      <c r="CD234" s="65"/>
      <c r="CE234" s="65"/>
      <c r="CF234" s="65"/>
      <c r="CG234" s="65"/>
      <c r="CH234" s="65"/>
      <c r="CI234" s="65"/>
      <c r="CJ234" s="65"/>
      <c r="CK234" s="65"/>
      <c r="CL234" s="65"/>
      <c r="CM234" s="65"/>
      <c r="CN234" s="65"/>
      <c r="CO234" s="65"/>
      <c r="CP234" s="65"/>
      <c r="CQ234" s="65"/>
      <c r="CR234" s="65"/>
      <c r="CS234" s="65"/>
      <c r="CT234" s="65"/>
      <c r="CU234" s="65"/>
      <c r="CV234" s="65"/>
      <c r="CW234" s="65"/>
      <c r="CX234" s="65"/>
      <c r="CY234" s="65"/>
      <c r="CZ234" s="65"/>
      <c r="DA234" s="65"/>
      <c r="DB234" s="65"/>
      <c r="DC234" s="65"/>
      <c r="DD234" s="65"/>
      <c r="DE234" s="65"/>
      <c r="DF234" s="65"/>
      <c r="DG234" s="65"/>
      <c r="DH234" s="65"/>
      <c r="DI234" s="65"/>
      <c r="DJ234" s="65"/>
      <c r="DK234" s="65"/>
      <c r="DL234" s="65"/>
      <c r="DM234" s="65"/>
      <c r="DN234" s="65"/>
      <c r="DO234" s="65"/>
      <c r="DP234" s="65"/>
      <c r="DQ234" s="65"/>
      <c r="DR234" s="65"/>
      <c r="DS234" s="65"/>
      <c r="DT234" s="65"/>
      <c r="DU234" s="65"/>
      <c r="DV234" s="65"/>
    </row>
    <row r="235" spans="1:126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AC235" s="65"/>
      <c r="AD235" s="65"/>
      <c r="AE235" s="65"/>
      <c r="AF235" s="65"/>
      <c r="AG235" s="65"/>
      <c r="AH235" s="65"/>
      <c r="AI235" s="65"/>
      <c r="AJ235" s="65"/>
      <c r="AK235" s="65"/>
      <c r="AL235" s="65"/>
      <c r="AM235" s="65"/>
      <c r="AN235" s="65"/>
      <c r="AO235" s="65"/>
      <c r="AP235" s="65"/>
      <c r="AQ235" s="65"/>
      <c r="AR235" s="65"/>
      <c r="AS235" s="65"/>
      <c r="AT235" s="65"/>
      <c r="AU235" s="65"/>
      <c r="AV235" s="65"/>
      <c r="AW235" s="65"/>
      <c r="AX235" s="65"/>
      <c r="AY235" s="65"/>
      <c r="AZ235" s="65"/>
      <c r="BA235" s="65"/>
      <c r="BB235" s="65"/>
      <c r="BC235" s="65"/>
      <c r="BD235" s="65"/>
      <c r="BE235" s="65"/>
      <c r="BF235" s="65"/>
      <c r="BG235" s="65"/>
      <c r="BH235" s="65"/>
      <c r="BI235" s="65"/>
      <c r="BJ235" s="65"/>
      <c r="BK235" s="65"/>
      <c r="BL235" s="65"/>
      <c r="BM235" s="65"/>
      <c r="BN235" s="65"/>
      <c r="BO235" s="65"/>
      <c r="BP235" s="65"/>
      <c r="BQ235" s="65"/>
      <c r="BR235" s="65"/>
      <c r="BS235" s="65"/>
      <c r="BT235" s="65"/>
      <c r="BU235" s="65"/>
      <c r="BV235" s="65"/>
      <c r="BW235" s="65"/>
      <c r="BX235" s="65"/>
      <c r="BY235" s="65"/>
      <c r="BZ235" s="65"/>
      <c r="CA235" s="65"/>
      <c r="CB235" s="65"/>
      <c r="CC235" s="65"/>
      <c r="CD235" s="65"/>
      <c r="CE235" s="65"/>
      <c r="CF235" s="65"/>
      <c r="CG235" s="65"/>
      <c r="CH235" s="65"/>
      <c r="CI235" s="65"/>
      <c r="CJ235" s="65"/>
      <c r="CK235" s="65"/>
      <c r="CL235" s="65"/>
      <c r="CM235" s="65"/>
      <c r="CN235" s="65"/>
      <c r="CO235" s="65"/>
      <c r="CP235" s="65"/>
      <c r="CQ235" s="65"/>
      <c r="CR235" s="65"/>
      <c r="CS235" s="65"/>
      <c r="CT235" s="65"/>
      <c r="CU235" s="65"/>
      <c r="CV235" s="65"/>
      <c r="CW235" s="65"/>
      <c r="CX235" s="65"/>
      <c r="CY235" s="65"/>
      <c r="CZ235" s="65"/>
      <c r="DA235" s="65"/>
      <c r="DB235" s="65"/>
      <c r="DC235" s="65"/>
      <c r="DD235" s="65"/>
      <c r="DE235" s="65"/>
      <c r="DF235" s="65"/>
      <c r="DG235" s="65"/>
      <c r="DH235" s="65"/>
      <c r="DI235" s="65"/>
      <c r="DJ235" s="65"/>
      <c r="DK235" s="65"/>
      <c r="DL235" s="65"/>
      <c r="DM235" s="65"/>
      <c r="DN235" s="65"/>
      <c r="DO235" s="65"/>
      <c r="DP235" s="65"/>
      <c r="DQ235" s="65"/>
      <c r="DR235" s="65"/>
      <c r="DS235" s="65"/>
      <c r="DT235" s="65"/>
      <c r="DU235" s="65"/>
      <c r="DV235" s="65"/>
    </row>
    <row r="236" spans="1:126">
      <c r="A236" s="65"/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AC236" s="65"/>
      <c r="AD236" s="65"/>
      <c r="AE236" s="65"/>
      <c r="AF236" s="65"/>
      <c r="AG236" s="65"/>
      <c r="AH236" s="65"/>
      <c r="AI236" s="65"/>
      <c r="AJ236" s="65"/>
      <c r="AK236" s="65"/>
      <c r="AL236" s="65"/>
      <c r="AM236" s="65"/>
      <c r="AN236" s="65"/>
      <c r="AO236" s="65"/>
      <c r="AP236" s="65"/>
      <c r="AQ236" s="65"/>
      <c r="AR236" s="65"/>
      <c r="AS236" s="65"/>
      <c r="AT236" s="65"/>
      <c r="AU236" s="65"/>
      <c r="AV236" s="65"/>
      <c r="AW236" s="65"/>
      <c r="AX236" s="65"/>
      <c r="AY236" s="65"/>
      <c r="AZ236" s="65"/>
      <c r="BA236" s="65"/>
      <c r="BB236" s="65"/>
      <c r="BC236" s="65"/>
      <c r="BD236" s="65"/>
      <c r="BE236" s="65"/>
      <c r="BF236" s="65"/>
      <c r="BG236" s="65"/>
      <c r="BH236" s="65"/>
      <c r="BI236" s="65"/>
      <c r="BJ236" s="65"/>
      <c r="BK236" s="65"/>
      <c r="BL236" s="65"/>
      <c r="BM236" s="65"/>
      <c r="BN236" s="65"/>
      <c r="BO236" s="65"/>
      <c r="BP236" s="65"/>
      <c r="BQ236" s="65"/>
      <c r="BR236" s="65"/>
      <c r="BS236" s="65"/>
      <c r="BT236" s="65"/>
      <c r="BU236" s="65"/>
      <c r="BV236" s="65"/>
      <c r="BW236" s="65"/>
      <c r="BX236" s="65"/>
      <c r="BY236" s="65"/>
      <c r="BZ236" s="65"/>
      <c r="CA236" s="65"/>
      <c r="CB236" s="65"/>
      <c r="CC236" s="65"/>
      <c r="CD236" s="65"/>
      <c r="CE236" s="65"/>
      <c r="CF236" s="65"/>
      <c r="CG236" s="65"/>
      <c r="CH236" s="65"/>
      <c r="CI236" s="65"/>
      <c r="CJ236" s="65"/>
      <c r="CK236" s="65"/>
      <c r="CL236" s="65"/>
      <c r="CM236" s="65"/>
      <c r="CN236" s="65"/>
      <c r="CO236" s="65"/>
      <c r="CP236" s="65"/>
      <c r="CQ236" s="65"/>
      <c r="CR236" s="65"/>
      <c r="CS236" s="65"/>
      <c r="CT236" s="65"/>
      <c r="CU236" s="65"/>
      <c r="CV236" s="65"/>
      <c r="CW236" s="65"/>
      <c r="CX236" s="65"/>
      <c r="CY236" s="65"/>
      <c r="CZ236" s="65"/>
      <c r="DA236" s="65"/>
      <c r="DB236" s="65"/>
      <c r="DC236" s="65"/>
      <c r="DD236" s="65"/>
      <c r="DE236" s="65"/>
      <c r="DF236" s="65"/>
      <c r="DG236" s="65"/>
      <c r="DH236" s="65"/>
      <c r="DI236" s="65"/>
      <c r="DJ236" s="65"/>
      <c r="DK236" s="65"/>
      <c r="DL236" s="65"/>
      <c r="DM236" s="65"/>
      <c r="DN236" s="65"/>
      <c r="DO236" s="65"/>
      <c r="DP236" s="65"/>
      <c r="DQ236" s="65"/>
      <c r="DR236" s="65"/>
      <c r="DS236" s="65"/>
      <c r="DT236" s="65"/>
      <c r="DU236" s="65"/>
      <c r="DV236" s="65"/>
    </row>
    <row r="237" spans="1:126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208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  <c r="AF237" s="65"/>
      <c r="AG237" s="65"/>
      <c r="AH237" s="65"/>
      <c r="AI237" s="65"/>
      <c r="AJ237" s="65"/>
      <c r="AK237" s="65"/>
      <c r="AL237" s="65"/>
      <c r="AM237" s="65"/>
      <c r="AN237" s="65"/>
      <c r="AO237" s="65"/>
      <c r="AP237" s="65"/>
      <c r="AQ237" s="65"/>
      <c r="AR237" s="65"/>
      <c r="AS237" s="65"/>
      <c r="AT237" s="65"/>
      <c r="AU237" s="65"/>
      <c r="AV237" s="65"/>
      <c r="AW237" s="65"/>
      <c r="AX237" s="65"/>
      <c r="AY237" s="65"/>
      <c r="AZ237" s="65"/>
      <c r="BA237" s="65"/>
      <c r="BB237" s="65"/>
      <c r="BC237" s="65"/>
      <c r="BD237" s="65"/>
      <c r="BE237" s="65"/>
      <c r="BF237" s="65"/>
      <c r="BG237" s="65"/>
      <c r="BH237" s="65"/>
      <c r="BI237" s="65"/>
      <c r="BJ237" s="65"/>
      <c r="BK237" s="65"/>
      <c r="BL237" s="65"/>
      <c r="BM237" s="65"/>
      <c r="BN237" s="65"/>
      <c r="BO237" s="65"/>
      <c r="BP237" s="65"/>
      <c r="BQ237" s="65"/>
      <c r="BR237" s="65"/>
      <c r="BS237" s="65"/>
      <c r="BT237" s="65"/>
      <c r="BU237" s="65"/>
      <c r="BV237" s="65"/>
      <c r="BW237" s="65"/>
      <c r="BX237" s="65"/>
      <c r="BY237" s="65"/>
      <c r="BZ237" s="65"/>
      <c r="CA237" s="65"/>
      <c r="CB237" s="65"/>
      <c r="CC237" s="65"/>
      <c r="CD237" s="65"/>
      <c r="CE237" s="65"/>
      <c r="CF237" s="65"/>
      <c r="CG237" s="65"/>
      <c r="CH237" s="65"/>
      <c r="CI237" s="65"/>
      <c r="CJ237" s="65"/>
      <c r="CK237" s="65"/>
      <c r="CL237" s="65"/>
      <c r="CM237" s="65"/>
      <c r="CN237" s="65"/>
      <c r="CO237" s="65"/>
      <c r="CP237" s="65"/>
      <c r="CQ237" s="65"/>
      <c r="CR237" s="65"/>
      <c r="CS237" s="65"/>
      <c r="CT237" s="65"/>
      <c r="CU237" s="65"/>
      <c r="CV237" s="65"/>
      <c r="CW237" s="65"/>
      <c r="CX237" s="65"/>
      <c r="CY237" s="65"/>
      <c r="CZ237" s="65"/>
      <c r="DA237" s="65"/>
      <c r="DB237" s="65"/>
      <c r="DC237" s="65"/>
      <c r="DD237" s="65"/>
      <c r="DE237" s="65"/>
      <c r="DF237" s="65"/>
      <c r="DG237" s="65"/>
      <c r="DH237" s="65"/>
      <c r="DI237" s="65"/>
      <c r="DJ237" s="65"/>
      <c r="DK237" s="65"/>
      <c r="DL237" s="65"/>
      <c r="DM237" s="65"/>
      <c r="DN237" s="65"/>
      <c r="DO237" s="65"/>
      <c r="DP237" s="65"/>
      <c r="DQ237" s="65"/>
      <c r="DR237" s="65"/>
      <c r="DS237" s="65"/>
      <c r="DT237" s="65"/>
      <c r="DU237" s="65"/>
      <c r="DV237" s="65"/>
    </row>
    <row r="238" spans="1:126">
      <c r="A238" s="65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AC238" s="65"/>
      <c r="AD238" s="65"/>
      <c r="AE238" s="65"/>
      <c r="AF238" s="65"/>
      <c r="AG238" s="65"/>
      <c r="AH238" s="65"/>
      <c r="AI238" s="65"/>
      <c r="AJ238" s="65"/>
      <c r="AK238" s="65"/>
      <c r="AL238" s="65"/>
      <c r="AM238" s="65"/>
      <c r="AN238" s="65"/>
      <c r="AO238" s="65"/>
      <c r="AP238" s="65"/>
      <c r="AQ238" s="65"/>
      <c r="AR238" s="65"/>
      <c r="AS238" s="65"/>
      <c r="AT238" s="65"/>
      <c r="AU238" s="65"/>
      <c r="AV238" s="65"/>
      <c r="AW238" s="65"/>
      <c r="AX238" s="65"/>
      <c r="AY238" s="65"/>
      <c r="AZ238" s="65"/>
      <c r="BA238" s="65"/>
      <c r="BB238" s="65"/>
      <c r="BC238" s="65"/>
      <c r="BD238" s="65"/>
      <c r="BE238" s="65"/>
      <c r="BF238" s="65"/>
      <c r="BG238" s="65"/>
      <c r="BH238" s="65"/>
      <c r="BI238" s="65"/>
      <c r="BJ238" s="65"/>
      <c r="BK238" s="65"/>
      <c r="BL238" s="65"/>
      <c r="BM238" s="65"/>
      <c r="BN238" s="65"/>
      <c r="BO238" s="65"/>
      <c r="BP238" s="65"/>
      <c r="BQ238" s="65"/>
      <c r="BR238" s="65"/>
      <c r="BS238" s="65"/>
      <c r="BT238" s="65"/>
      <c r="BU238" s="65"/>
      <c r="BV238" s="65"/>
      <c r="BW238" s="65"/>
      <c r="BX238" s="65"/>
      <c r="BY238" s="65"/>
      <c r="BZ238" s="65"/>
      <c r="CA238" s="65"/>
      <c r="CB238" s="65"/>
      <c r="CC238" s="65"/>
      <c r="CD238" s="65"/>
      <c r="CE238" s="65"/>
      <c r="CF238" s="65"/>
      <c r="CG238" s="65"/>
      <c r="CH238" s="65"/>
      <c r="CI238" s="65"/>
      <c r="CJ238" s="65"/>
      <c r="CK238" s="65"/>
      <c r="CL238" s="65"/>
      <c r="CM238" s="65"/>
      <c r="CN238" s="65"/>
      <c r="CO238" s="65"/>
      <c r="CP238" s="65"/>
      <c r="CQ238" s="65"/>
      <c r="CR238" s="65"/>
      <c r="CS238" s="65"/>
      <c r="CT238" s="65"/>
      <c r="CU238" s="65"/>
      <c r="CV238" s="65"/>
      <c r="CW238" s="65"/>
      <c r="CX238" s="65"/>
      <c r="CY238" s="65"/>
      <c r="CZ238" s="65"/>
      <c r="DA238" s="65"/>
      <c r="DB238" s="65"/>
      <c r="DC238" s="65"/>
      <c r="DD238" s="65"/>
      <c r="DE238" s="65"/>
      <c r="DF238" s="65"/>
      <c r="DG238" s="65"/>
      <c r="DH238" s="65"/>
      <c r="DI238" s="65"/>
      <c r="DJ238" s="65"/>
      <c r="DK238" s="65"/>
      <c r="DL238" s="65"/>
      <c r="DM238" s="65"/>
      <c r="DN238" s="65"/>
      <c r="DO238" s="65"/>
      <c r="DP238" s="65"/>
      <c r="DQ238" s="65"/>
      <c r="DR238" s="65"/>
      <c r="DS238" s="65"/>
      <c r="DT238" s="65"/>
      <c r="DU238" s="65"/>
      <c r="DV238" s="65"/>
    </row>
    <row r="239" spans="1:126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AC239" s="65"/>
      <c r="AD239" s="65"/>
      <c r="AE239" s="65"/>
      <c r="AF239" s="65"/>
      <c r="AG239" s="65"/>
      <c r="AH239" s="65"/>
      <c r="AI239" s="65"/>
      <c r="AJ239" s="65"/>
      <c r="AK239" s="65"/>
      <c r="AL239" s="65"/>
      <c r="AM239" s="65"/>
      <c r="AN239" s="65"/>
      <c r="AO239" s="65"/>
      <c r="AP239" s="65"/>
      <c r="AQ239" s="65"/>
      <c r="AR239" s="65"/>
      <c r="AS239" s="65"/>
      <c r="AT239" s="65"/>
      <c r="AU239" s="65"/>
      <c r="AV239" s="65"/>
      <c r="AW239" s="65"/>
      <c r="AX239" s="65"/>
      <c r="AY239" s="65"/>
      <c r="AZ239" s="65"/>
      <c r="BA239" s="65"/>
      <c r="BB239" s="65"/>
      <c r="BC239" s="65"/>
      <c r="BD239" s="65"/>
      <c r="BE239" s="65"/>
      <c r="BF239" s="65"/>
      <c r="BG239" s="65"/>
      <c r="BH239" s="65"/>
      <c r="BI239" s="65"/>
      <c r="BJ239" s="65"/>
      <c r="BK239" s="65"/>
      <c r="BL239" s="65"/>
      <c r="BM239" s="65"/>
      <c r="BN239" s="65"/>
      <c r="BO239" s="65"/>
      <c r="BP239" s="65"/>
      <c r="BQ239" s="65"/>
      <c r="BR239" s="65"/>
      <c r="BS239" s="65"/>
      <c r="BT239" s="65"/>
      <c r="BU239" s="65"/>
      <c r="BV239" s="65"/>
      <c r="BW239" s="65"/>
      <c r="BX239" s="65"/>
      <c r="BY239" s="65"/>
      <c r="BZ239" s="65"/>
      <c r="CA239" s="65"/>
      <c r="CB239" s="65"/>
      <c r="CC239" s="65"/>
      <c r="CD239" s="65"/>
      <c r="CE239" s="65"/>
      <c r="CF239" s="65"/>
      <c r="CG239" s="65"/>
      <c r="CH239" s="65"/>
      <c r="CI239" s="65"/>
      <c r="CJ239" s="65"/>
      <c r="CK239" s="65"/>
      <c r="CL239" s="65"/>
      <c r="CM239" s="65"/>
      <c r="CN239" s="65"/>
      <c r="CO239" s="65"/>
      <c r="CP239" s="65"/>
      <c r="CQ239" s="65"/>
      <c r="CR239" s="65"/>
      <c r="CS239" s="65"/>
      <c r="CT239" s="65"/>
      <c r="CU239" s="65"/>
      <c r="CV239" s="65"/>
      <c r="CW239" s="65"/>
      <c r="CX239" s="65"/>
      <c r="CY239" s="65"/>
      <c r="CZ239" s="65"/>
      <c r="DA239" s="65"/>
      <c r="DB239" s="65"/>
      <c r="DC239" s="65"/>
      <c r="DD239" s="65"/>
      <c r="DE239" s="65"/>
      <c r="DF239" s="65"/>
      <c r="DG239" s="65"/>
      <c r="DH239" s="65"/>
      <c r="DI239" s="65"/>
      <c r="DJ239" s="65"/>
      <c r="DK239" s="65"/>
      <c r="DL239" s="65"/>
      <c r="DM239" s="65"/>
      <c r="DN239" s="65"/>
      <c r="DO239" s="65"/>
      <c r="DP239" s="65"/>
      <c r="DQ239" s="65"/>
      <c r="DR239" s="65"/>
      <c r="DS239" s="65"/>
      <c r="DT239" s="65"/>
      <c r="DU239" s="65"/>
      <c r="DV239" s="65"/>
    </row>
    <row r="240" spans="1:126">
      <c r="A240" s="65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AC240" s="65"/>
      <c r="AD240" s="65"/>
      <c r="AE240" s="65"/>
      <c r="AF240" s="65"/>
      <c r="AG240" s="65"/>
      <c r="AH240" s="65"/>
      <c r="AI240" s="65"/>
      <c r="AJ240" s="65"/>
      <c r="AK240" s="65"/>
      <c r="AL240" s="65"/>
      <c r="AM240" s="65"/>
      <c r="AN240" s="65"/>
      <c r="AO240" s="65"/>
      <c r="AP240" s="65"/>
      <c r="AQ240" s="65"/>
      <c r="AR240" s="65"/>
      <c r="AS240" s="65"/>
      <c r="AT240" s="65"/>
      <c r="AU240" s="65"/>
      <c r="AV240" s="65"/>
      <c r="AW240" s="65"/>
      <c r="AX240" s="65"/>
      <c r="AY240" s="65"/>
      <c r="AZ240" s="65"/>
      <c r="BA240" s="65"/>
      <c r="BB240" s="65"/>
      <c r="BC240" s="65"/>
      <c r="BD240" s="65"/>
      <c r="BE240" s="65"/>
      <c r="BF240" s="65"/>
      <c r="BG240" s="65"/>
      <c r="BH240" s="65"/>
      <c r="BI240" s="65"/>
      <c r="BJ240" s="65"/>
      <c r="BK240" s="65"/>
      <c r="BL240" s="65"/>
      <c r="BM240" s="65"/>
      <c r="BN240" s="65"/>
      <c r="BO240" s="65"/>
      <c r="BP240" s="65"/>
      <c r="BQ240" s="65"/>
      <c r="BR240" s="65"/>
      <c r="BS240" s="65"/>
      <c r="BT240" s="65"/>
      <c r="BU240" s="65"/>
      <c r="BV240" s="65"/>
      <c r="BW240" s="65"/>
      <c r="BX240" s="65"/>
      <c r="BY240" s="65"/>
      <c r="BZ240" s="65"/>
      <c r="CA240" s="65"/>
      <c r="CB240" s="65"/>
      <c r="CC240" s="65"/>
      <c r="CD240" s="65"/>
      <c r="CE240" s="65"/>
      <c r="CF240" s="65"/>
      <c r="CG240" s="65"/>
      <c r="CH240" s="65"/>
      <c r="CI240" s="65"/>
      <c r="CJ240" s="65"/>
      <c r="CK240" s="65"/>
      <c r="CL240" s="65"/>
      <c r="CM240" s="65"/>
      <c r="CN240" s="65"/>
      <c r="CO240" s="65"/>
      <c r="CP240" s="65"/>
      <c r="CQ240" s="65"/>
      <c r="CR240" s="65"/>
      <c r="CS240" s="65"/>
      <c r="CT240" s="65"/>
      <c r="CU240" s="65"/>
      <c r="CV240" s="65"/>
      <c r="CW240" s="65"/>
      <c r="CX240" s="65"/>
      <c r="CY240" s="65"/>
      <c r="CZ240" s="65"/>
      <c r="DA240" s="65"/>
      <c r="DB240" s="65"/>
      <c r="DC240" s="65"/>
      <c r="DD240" s="65"/>
      <c r="DE240" s="65"/>
      <c r="DF240" s="65"/>
      <c r="DG240" s="65"/>
      <c r="DH240" s="65"/>
      <c r="DI240" s="65"/>
      <c r="DJ240" s="65"/>
      <c r="DK240" s="65"/>
      <c r="DL240" s="65"/>
      <c r="DM240" s="65"/>
      <c r="DN240" s="65"/>
      <c r="DO240" s="65"/>
      <c r="DP240" s="65"/>
      <c r="DQ240" s="65"/>
      <c r="DR240" s="65"/>
      <c r="DS240" s="65"/>
      <c r="DT240" s="65"/>
      <c r="DU240" s="65"/>
      <c r="DV240" s="65"/>
    </row>
    <row r="241" spans="1:126">
      <c r="A241" s="65"/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  <c r="AE241" s="65"/>
      <c r="AF241" s="65"/>
      <c r="AG241" s="65"/>
      <c r="AH241" s="65"/>
      <c r="AI241" s="65"/>
      <c r="AJ241" s="65"/>
      <c r="AK241" s="65"/>
      <c r="AL241" s="65"/>
      <c r="AM241" s="65"/>
      <c r="AN241" s="65"/>
      <c r="AO241" s="65"/>
      <c r="AP241" s="65"/>
      <c r="AQ241" s="65"/>
      <c r="AR241" s="65"/>
      <c r="AS241" s="65"/>
      <c r="AT241" s="65"/>
      <c r="AU241" s="65"/>
      <c r="AV241" s="65"/>
      <c r="AW241" s="65"/>
      <c r="AX241" s="65"/>
      <c r="AY241" s="65"/>
      <c r="AZ241" s="65"/>
      <c r="BA241" s="65"/>
      <c r="BB241" s="65"/>
      <c r="BC241" s="65"/>
      <c r="BD241" s="65"/>
      <c r="BE241" s="65"/>
      <c r="BF241" s="65"/>
      <c r="BG241" s="65"/>
      <c r="BH241" s="65"/>
      <c r="BI241" s="65"/>
      <c r="BJ241" s="65"/>
      <c r="BK241" s="65"/>
      <c r="BL241" s="65"/>
      <c r="BM241" s="65"/>
      <c r="BN241" s="65"/>
      <c r="BO241" s="65"/>
      <c r="BP241" s="65"/>
      <c r="BQ241" s="65"/>
      <c r="BR241" s="65"/>
      <c r="BS241" s="65"/>
      <c r="BT241" s="65"/>
      <c r="BU241" s="65"/>
      <c r="BV241" s="65"/>
      <c r="BW241" s="65"/>
      <c r="BX241" s="65"/>
      <c r="BY241" s="65"/>
      <c r="BZ241" s="65"/>
      <c r="CA241" s="65"/>
      <c r="CB241" s="65"/>
      <c r="CC241" s="65"/>
      <c r="CD241" s="65"/>
      <c r="CE241" s="65"/>
      <c r="CF241" s="65"/>
      <c r="CG241" s="65"/>
      <c r="CH241" s="65"/>
      <c r="CI241" s="65"/>
      <c r="CJ241" s="65"/>
      <c r="CK241" s="65"/>
      <c r="CL241" s="65"/>
      <c r="CM241" s="65"/>
      <c r="CN241" s="65"/>
      <c r="CO241" s="65"/>
      <c r="CP241" s="65"/>
      <c r="CQ241" s="65"/>
      <c r="CR241" s="65"/>
      <c r="CS241" s="65"/>
      <c r="CT241" s="65"/>
      <c r="CU241" s="65"/>
      <c r="CV241" s="65"/>
      <c r="CW241" s="65"/>
      <c r="CX241" s="65"/>
      <c r="CY241" s="65"/>
      <c r="CZ241" s="65"/>
      <c r="DA241" s="65"/>
      <c r="DB241" s="65"/>
      <c r="DC241" s="65"/>
      <c r="DD241" s="65"/>
      <c r="DE241" s="65"/>
      <c r="DF241" s="65"/>
      <c r="DG241" s="65"/>
      <c r="DH241" s="65"/>
      <c r="DI241" s="65"/>
      <c r="DJ241" s="65"/>
      <c r="DK241" s="65"/>
      <c r="DL241" s="65"/>
      <c r="DM241" s="65"/>
      <c r="DN241" s="65"/>
      <c r="DO241" s="65"/>
      <c r="DP241" s="65"/>
      <c r="DQ241" s="65"/>
      <c r="DR241" s="65"/>
      <c r="DS241" s="65"/>
      <c r="DT241" s="65"/>
      <c r="DU241" s="65"/>
      <c r="DV241" s="65"/>
    </row>
    <row r="242" spans="1:126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AC242" s="65"/>
      <c r="AD242" s="65"/>
      <c r="AE242" s="65"/>
      <c r="AF242" s="65"/>
      <c r="AG242" s="65"/>
      <c r="AH242" s="65"/>
      <c r="AI242" s="65"/>
      <c r="AJ242" s="65"/>
      <c r="AK242" s="65"/>
      <c r="AL242" s="65"/>
      <c r="AM242" s="65"/>
      <c r="AN242" s="65"/>
      <c r="AO242" s="65"/>
      <c r="AP242" s="65"/>
      <c r="AQ242" s="65"/>
      <c r="AR242" s="65"/>
      <c r="AS242" s="65"/>
      <c r="AT242" s="65"/>
      <c r="AU242" s="65"/>
      <c r="AV242" s="65"/>
      <c r="AW242" s="65"/>
      <c r="AX242" s="65"/>
      <c r="AY242" s="65"/>
      <c r="AZ242" s="65"/>
      <c r="BA242" s="65"/>
      <c r="BB242" s="65"/>
      <c r="BC242" s="65"/>
      <c r="BD242" s="65"/>
      <c r="BE242" s="65"/>
      <c r="BF242" s="65"/>
      <c r="BG242" s="65"/>
      <c r="BH242" s="65"/>
      <c r="BI242" s="65"/>
      <c r="BJ242" s="65"/>
      <c r="BK242" s="65"/>
      <c r="BL242" s="65"/>
      <c r="BM242" s="65"/>
      <c r="BN242" s="65"/>
      <c r="BO242" s="65"/>
      <c r="BP242" s="65"/>
      <c r="BQ242" s="65"/>
      <c r="BR242" s="65"/>
      <c r="BS242" s="65"/>
      <c r="BT242" s="65"/>
      <c r="BU242" s="65"/>
      <c r="BV242" s="65"/>
      <c r="BW242" s="65"/>
      <c r="BX242" s="65"/>
      <c r="BY242" s="65"/>
      <c r="BZ242" s="65"/>
      <c r="CA242" s="65"/>
      <c r="CB242" s="65"/>
      <c r="CC242" s="65"/>
      <c r="CD242" s="65"/>
      <c r="CE242" s="65"/>
      <c r="CF242" s="65"/>
      <c r="CG242" s="65"/>
      <c r="CH242" s="65"/>
      <c r="CI242" s="65"/>
      <c r="CJ242" s="65"/>
      <c r="CK242" s="65"/>
      <c r="CL242" s="65"/>
      <c r="CM242" s="65"/>
      <c r="CN242" s="65"/>
      <c r="CO242" s="65"/>
      <c r="CP242" s="65"/>
      <c r="CQ242" s="65"/>
      <c r="CR242" s="65"/>
      <c r="CS242" s="65"/>
      <c r="CT242" s="65"/>
      <c r="CU242" s="65"/>
      <c r="CV242" s="65"/>
      <c r="CW242" s="65"/>
      <c r="CX242" s="65"/>
      <c r="CY242" s="65"/>
      <c r="CZ242" s="65"/>
      <c r="DA242" s="65"/>
      <c r="DB242" s="65"/>
      <c r="DC242" s="65"/>
      <c r="DD242" s="65"/>
      <c r="DE242" s="65"/>
      <c r="DF242" s="65"/>
      <c r="DG242" s="65"/>
      <c r="DH242" s="65"/>
      <c r="DI242" s="65"/>
      <c r="DJ242" s="65"/>
      <c r="DK242" s="65"/>
      <c r="DL242" s="65"/>
      <c r="DM242" s="65"/>
      <c r="DN242" s="65"/>
      <c r="DO242" s="65"/>
      <c r="DP242" s="65"/>
      <c r="DQ242" s="65"/>
      <c r="DR242" s="65"/>
      <c r="DS242" s="65"/>
      <c r="DT242" s="65"/>
      <c r="DU242" s="65"/>
      <c r="DV242" s="65"/>
    </row>
    <row r="243" spans="1:126">
      <c r="A243" s="65"/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AC243" s="65"/>
      <c r="AD243" s="65"/>
      <c r="AE243" s="65"/>
      <c r="AF243" s="65"/>
      <c r="AG243" s="65"/>
      <c r="AH243" s="65"/>
      <c r="AI243" s="65"/>
      <c r="AJ243" s="65"/>
      <c r="AK243" s="65"/>
      <c r="AL243" s="65"/>
      <c r="AM243" s="65"/>
      <c r="AN243" s="65"/>
      <c r="AO243" s="65"/>
      <c r="AP243" s="65"/>
      <c r="AQ243" s="65"/>
      <c r="AR243" s="65"/>
      <c r="AS243" s="65"/>
      <c r="AT243" s="65"/>
      <c r="AU243" s="65"/>
      <c r="AV243" s="65"/>
      <c r="AW243" s="65"/>
      <c r="AX243" s="65"/>
      <c r="AY243" s="65"/>
      <c r="AZ243" s="65"/>
      <c r="BA243" s="65"/>
      <c r="BB243" s="65"/>
      <c r="BC243" s="65"/>
      <c r="BD243" s="65"/>
      <c r="BE243" s="65"/>
      <c r="BF243" s="65"/>
      <c r="BG243" s="65"/>
      <c r="BH243" s="65"/>
      <c r="BI243" s="65"/>
      <c r="BJ243" s="65"/>
      <c r="BK243" s="65"/>
      <c r="BL243" s="65"/>
      <c r="BM243" s="65"/>
      <c r="BN243" s="65"/>
      <c r="BO243" s="65"/>
      <c r="BP243" s="65"/>
      <c r="BQ243" s="65"/>
      <c r="BR243" s="65"/>
      <c r="BS243" s="65"/>
      <c r="BT243" s="65"/>
      <c r="BU243" s="65"/>
      <c r="BV243" s="65"/>
      <c r="BW243" s="65"/>
      <c r="BX243" s="65"/>
      <c r="BY243" s="65"/>
      <c r="BZ243" s="65"/>
      <c r="CA243" s="65"/>
      <c r="CB243" s="65"/>
      <c r="CC243" s="65"/>
      <c r="CD243" s="65"/>
      <c r="CE243" s="65"/>
      <c r="CF243" s="65"/>
      <c r="CG243" s="65"/>
      <c r="CH243" s="65"/>
      <c r="CI243" s="65"/>
      <c r="CJ243" s="65"/>
      <c r="CK243" s="65"/>
      <c r="CL243" s="65"/>
      <c r="CM243" s="65"/>
      <c r="CN243" s="65"/>
      <c r="CO243" s="65"/>
      <c r="CP243" s="65"/>
      <c r="CQ243" s="65"/>
      <c r="CR243" s="65"/>
      <c r="CS243" s="65"/>
      <c r="CT243" s="65"/>
      <c r="CU243" s="65"/>
      <c r="CV243" s="65"/>
      <c r="CW243" s="65"/>
      <c r="CX243" s="65"/>
      <c r="CY243" s="65"/>
      <c r="CZ243" s="65"/>
      <c r="DA243" s="65"/>
      <c r="DB243" s="65"/>
      <c r="DC243" s="65"/>
      <c r="DD243" s="65"/>
      <c r="DE243" s="65"/>
      <c r="DF243" s="65"/>
      <c r="DG243" s="65"/>
      <c r="DH243" s="65"/>
      <c r="DI243" s="65"/>
      <c r="DJ243" s="65"/>
      <c r="DK243" s="65"/>
      <c r="DL243" s="65"/>
      <c r="DM243" s="65"/>
      <c r="DN243" s="65"/>
      <c r="DO243" s="65"/>
      <c r="DP243" s="65"/>
      <c r="DQ243" s="65"/>
      <c r="DR243" s="65"/>
      <c r="DS243" s="65"/>
      <c r="DT243" s="65"/>
      <c r="DU243" s="65"/>
      <c r="DV243" s="65"/>
    </row>
    <row r="244" spans="1:126">
      <c r="A244" s="65"/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  <c r="AD244" s="65"/>
      <c r="AE244" s="65"/>
      <c r="AF244" s="65"/>
      <c r="AG244" s="65"/>
      <c r="AH244" s="65"/>
      <c r="AI244" s="65"/>
      <c r="AJ244" s="65"/>
      <c r="AK244" s="65"/>
      <c r="AL244" s="65"/>
      <c r="AM244" s="65"/>
      <c r="AN244" s="65"/>
      <c r="AO244" s="65"/>
      <c r="AP244" s="65"/>
      <c r="AQ244" s="65"/>
      <c r="AR244" s="65"/>
      <c r="AS244" s="65"/>
      <c r="AT244" s="65"/>
      <c r="AU244" s="65"/>
      <c r="AV244" s="65"/>
      <c r="AW244" s="65"/>
      <c r="AX244" s="65"/>
      <c r="AY244" s="65"/>
      <c r="AZ244" s="65"/>
      <c r="BA244" s="65"/>
      <c r="BB244" s="65"/>
      <c r="BC244" s="65"/>
      <c r="BD244" s="65"/>
      <c r="BE244" s="65"/>
      <c r="BF244" s="65"/>
      <c r="BG244" s="65"/>
      <c r="BH244" s="65"/>
      <c r="BI244" s="65"/>
      <c r="BJ244" s="65"/>
      <c r="BK244" s="65"/>
      <c r="BL244" s="65"/>
      <c r="BM244" s="65"/>
      <c r="BN244" s="65"/>
      <c r="BO244" s="65"/>
      <c r="BP244" s="65"/>
      <c r="BQ244" s="65"/>
      <c r="BR244" s="65"/>
      <c r="BS244" s="65"/>
      <c r="BT244" s="65"/>
      <c r="BU244" s="65"/>
      <c r="BV244" s="65"/>
      <c r="BW244" s="65"/>
      <c r="BX244" s="65"/>
      <c r="BY244" s="65"/>
      <c r="BZ244" s="65"/>
      <c r="CA244" s="65"/>
      <c r="CB244" s="65"/>
      <c r="CC244" s="65"/>
      <c r="CD244" s="65"/>
      <c r="CE244" s="65"/>
      <c r="CF244" s="65"/>
      <c r="CG244" s="65"/>
      <c r="CH244" s="65"/>
      <c r="CI244" s="65"/>
      <c r="CJ244" s="65"/>
      <c r="CK244" s="65"/>
      <c r="CL244" s="65"/>
      <c r="CM244" s="65"/>
      <c r="CN244" s="65"/>
      <c r="CO244" s="65"/>
      <c r="CP244" s="65"/>
      <c r="CQ244" s="65"/>
      <c r="CR244" s="65"/>
      <c r="CS244" s="65"/>
      <c r="CT244" s="65"/>
      <c r="CU244" s="65"/>
      <c r="CV244" s="65"/>
      <c r="CW244" s="65"/>
      <c r="CX244" s="65"/>
      <c r="CY244" s="65"/>
      <c r="CZ244" s="65"/>
      <c r="DA244" s="65"/>
      <c r="DB244" s="65"/>
      <c r="DC244" s="65"/>
      <c r="DD244" s="65"/>
      <c r="DE244" s="65"/>
      <c r="DF244" s="65"/>
      <c r="DG244" s="65"/>
      <c r="DH244" s="65"/>
      <c r="DI244" s="65"/>
      <c r="DJ244" s="65"/>
      <c r="DK244" s="65"/>
      <c r="DL244" s="65"/>
      <c r="DM244" s="65"/>
      <c r="DN244" s="65"/>
      <c r="DO244" s="65"/>
      <c r="DP244" s="65"/>
      <c r="DQ244" s="65"/>
      <c r="DR244" s="65"/>
      <c r="DS244" s="65"/>
      <c r="DT244" s="65"/>
      <c r="DU244" s="65"/>
      <c r="DV244" s="65"/>
    </row>
    <row r="245" spans="1:126">
      <c r="A245" s="65"/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  <c r="AV245" s="65"/>
      <c r="AW245" s="65"/>
      <c r="AX245" s="65"/>
      <c r="AY245" s="65"/>
      <c r="AZ245" s="65"/>
      <c r="BA245" s="65"/>
      <c r="BB245" s="65"/>
      <c r="BC245" s="65"/>
      <c r="BD245" s="65"/>
      <c r="BE245" s="65"/>
      <c r="BF245" s="65"/>
      <c r="BG245" s="65"/>
      <c r="BH245" s="65"/>
      <c r="BI245" s="65"/>
      <c r="BJ245" s="65"/>
      <c r="BK245" s="65"/>
      <c r="BL245" s="65"/>
      <c r="BM245" s="65"/>
      <c r="BN245" s="65"/>
      <c r="BO245" s="65"/>
      <c r="BP245" s="65"/>
      <c r="BQ245" s="65"/>
      <c r="BR245" s="65"/>
      <c r="BS245" s="65"/>
      <c r="BT245" s="65"/>
      <c r="BU245" s="65"/>
      <c r="BV245" s="65"/>
      <c r="BW245" s="65"/>
      <c r="BX245" s="65"/>
      <c r="BY245" s="65"/>
      <c r="BZ245" s="65"/>
      <c r="CA245" s="65"/>
      <c r="CB245" s="65"/>
      <c r="CC245" s="65"/>
      <c r="CD245" s="65"/>
      <c r="CE245" s="65"/>
      <c r="CF245" s="65"/>
      <c r="CG245" s="65"/>
      <c r="CH245" s="65"/>
      <c r="CI245" s="65"/>
      <c r="CJ245" s="65"/>
      <c r="CK245" s="65"/>
      <c r="CL245" s="65"/>
      <c r="CM245" s="65"/>
      <c r="CN245" s="65"/>
      <c r="CO245" s="65"/>
      <c r="CP245" s="65"/>
      <c r="CQ245" s="65"/>
      <c r="CR245" s="65"/>
      <c r="CS245" s="65"/>
      <c r="CT245" s="65"/>
      <c r="CU245" s="65"/>
      <c r="CV245" s="65"/>
      <c r="CW245" s="65"/>
      <c r="CX245" s="65"/>
      <c r="CY245" s="65"/>
      <c r="CZ245" s="65"/>
      <c r="DA245" s="65"/>
      <c r="DB245" s="65"/>
      <c r="DC245" s="65"/>
      <c r="DD245" s="65"/>
      <c r="DE245" s="65"/>
      <c r="DF245" s="65"/>
      <c r="DG245" s="65"/>
      <c r="DH245" s="65"/>
      <c r="DI245" s="65"/>
      <c r="DJ245" s="65"/>
      <c r="DK245" s="65"/>
      <c r="DL245" s="65"/>
      <c r="DM245" s="65"/>
      <c r="DN245" s="65"/>
      <c r="DO245" s="65"/>
      <c r="DP245" s="65"/>
      <c r="DQ245" s="65"/>
      <c r="DR245" s="65"/>
      <c r="DS245" s="65"/>
      <c r="DT245" s="65"/>
      <c r="DU245" s="65"/>
      <c r="DV245" s="65"/>
    </row>
    <row r="246" spans="1:126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AC246" s="65"/>
      <c r="AD246" s="65"/>
      <c r="AE246" s="65"/>
      <c r="AF246" s="65"/>
      <c r="AG246" s="65"/>
      <c r="AH246" s="65"/>
      <c r="AI246" s="65"/>
      <c r="AJ246" s="65"/>
      <c r="AK246" s="65"/>
      <c r="AL246" s="65"/>
      <c r="AM246" s="65"/>
      <c r="AN246" s="65"/>
      <c r="AO246" s="65"/>
      <c r="AP246" s="65"/>
      <c r="AQ246" s="65"/>
      <c r="AR246" s="65"/>
      <c r="AS246" s="65"/>
      <c r="AT246" s="65"/>
      <c r="AU246" s="65"/>
      <c r="AV246" s="65"/>
      <c r="AW246" s="65"/>
      <c r="AX246" s="65"/>
      <c r="AY246" s="65"/>
      <c r="AZ246" s="65"/>
      <c r="BA246" s="65"/>
      <c r="BB246" s="65"/>
      <c r="BC246" s="65"/>
      <c r="BD246" s="65"/>
      <c r="BE246" s="65"/>
      <c r="BF246" s="65"/>
      <c r="BG246" s="65"/>
      <c r="BH246" s="65"/>
      <c r="BI246" s="65"/>
      <c r="BJ246" s="65"/>
      <c r="BK246" s="65"/>
      <c r="BL246" s="65"/>
      <c r="BM246" s="65"/>
      <c r="BN246" s="65"/>
      <c r="BO246" s="65"/>
      <c r="BP246" s="65"/>
      <c r="BQ246" s="65"/>
      <c r="BR246" s="65"/>
      <c r="BS246" s="65"/>
      <c r="BT246" s="65"/>
      <c r="BU246" s="65"/>
      <c r="BV246" s="65"/>
      <c r="BW246" s="65"/>
      <c r="BX246" s="65"/>
      <c r="BY246" s="65"/>
      <c r="BZ246" s="65"/>
      <c r="CA246" s="65"/>
      <c r="CB246" s="65"/>
      <c r="CC246" s="65"/>
      <c r="CD246" s="65"/>
      <c r="CE246" s="65"/>
      <c r="CF246" s="65"/>
      <c r="CG246" s="65"/>
      <c r="CH246" s="65"/>
      <c r="CI246" s="65"/>
      <c r="CJ246" s="65"/>
      <c r="CK246" s="65"/>
      <c r="CL246" s="65"/>
      <c r="CM246" s="65"/>
      <c r="CN246" s="65"/>
      <c r="CO246" s="65"/>
      <c r="CP246" s="65"/>
      <c r="CQ246" s="65"/>
      <c r="CR246" s="65"/>
      <c r="CS246" s="65"/>
      <c r="CT246" s="65"/>
      <c r="CU246" s="65"/>
      <c r="CV246" s="65"/>
      <c r="CW246" s="65"/>
      <c r="CX246" s="65"/>
      <c r="CY246" s="65"/>
      <c r="CZ246" s="65"/>
      <c r="DA246" s="65"/>
      <c r="DB246" s="65"/>
      <c r="DC246" s="65"/>
      <c r="DD246" s="65"/>
      <c r="DE246" s="65"/>
      <c r="DF246" s="65"/>
      <c r="DG246" s="65"/>
      <c r="DH246" s="65"/>
      <c r="DI246" s="65"/>
      <c r="DJ246" s="65"/>
      <c r="DK246" s="65"/>
      <c r="DL246" s="65"/>
      <c r="DM246" s="65"/>
      <c r="DN246" s="65"/>
      <c r="DO246" s="65"/>
      <c r="DP246" s="65"/>
      <c r="DQ246" s="65"/>
      <c r="DR246" s="65"/>
      <c r="DS246" s="65"/>
      <c r="DT246" s="65"/>
      <c r="DU246" s="65"/>
      <c r="DV246" s="65"/>
    </row>
    <row r="247" spans="1:126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  <c r="AD247" s="65"/>
      <c r="AE247" s="65"/>
      <c r="AF247" s="65"/>
      <c r="AG247" s="65"/>
      <c r="AH247" s="65"/>
      <c r="AI247" s="65"/>
      <c r="AJ247" s="65"/>
      <c r="AK247" s="65"/>
      <c r="AL247" s="65"/>
      <c r="AM247" s="65"/>
      <c r="AN247" s="65"/>
      <c r="AO247" s="65"/>
      <c r="AP247" s="65"/>
      <c r="AQ247" s="65"/>
      <c r="AR247" s="65"/>
      <c r="AS247" s="65"/>
      <c r="AT247" s="65"/>
      <c r="AU247" s="65"/>
      <c r="AV247" s="65"/>
      <c r="AW247" s="65"/>
      <c r="AX247" s="65"/>
      <c r="AY247" s="65"/>
      <c r="AZ247" s="65"/>
      <c r="BA247" s="65"/>
      <c r="BB247" s="65"/>
      <c r="BC247" s="65"/>
      <c r="BD247" s="65"/>
      <c r="BE247" s="65"/>
      <c r="BF247" s="65"/>
      <c r="BG247" s="65"/>
      <c r="BH247" s="65"/>
      <c r="BI247" s="65"/>
      <c r="BJ247" s="65"/>
      <c r="BK247" s="65"/>
      <c r="BL247" s="65"/>
      <c r="BM247" s="65"/>
      <c r="BN247" s="65"/>
      <c r="BO247" s="65"/>
      <c r="BP247" s="65"/>
      <c r="BQ247" s="65"/>
      <c r="BR247" s="65"/>
      <c r="BS247" s="65"/>
      <c r="BT247" s="65"/>
      <c r="BU247" s="65"/>
      <c r="BV247" s="65"/>
      <c r="BW247" s="65"/>
      <c r="BX247" s="65"/>
      <c r="BY247" s="65"/>
      <c r="BZ247" s="65"/>
      <c r="CA247" s="65"/>
      <c r="CB247" s="65"/>
      <c r="CC247" s="65"/>
      <c r="CD247" s="65"/>
      <c r="CE247" s="65"/>
      <c r="CF247" s="65"/>
      <c r="CG247" s="65"/>
      <c r="CH247" s="65"/>
      <c r="CI247" s="65"/>
      <c r="CJ247" s="65"/>
      <c r="CK247" s="65"/>
      <c r="CL247" s="65"/>
      <c r="CM247" s="65"/>
      <c r="CN247" s="65"/>
      <c r="CO247" s="65"/>
      <c r="CP247" s="65"/>
      <c r="CQ247" s="65"/>
      <c r="CR247" s="65"/>
      <c r="CS247" s="65"/>
      <c r="CT247" s="65"/>
      <c r="CU247" s="65"/>
      <c r="CV247" s="65"/>
      <c r="CW247" s="65"/>
      <c r="CX247" s="65"/>
      <c r="CY247" s="65"/>
      <c r="CZ247" s="65"/>
      <c r="DA247" s="65"/>
      <c r="DB247" s="65"/>
      <c r="DC247" s="65"/>
      <c r="DD247" s="65"/>
      <c r="DE247" s="65"/>
      <c r="DF247" s="65"/>
      <c r="DG247" s="65"/>
      <c r="DH247" s="65"/>
      <c r="DI247" s="65"/>
      <c r="DJ247" s="65"/>
      <c r="DK247" s="65"/>
      <c r="DL247" s="65"/>
      <c r="DM247" s="65"/>
      <c r="DN247" s="65"/>
      <c r="DO247" s="65"/>
      <c r="DP247" s="65"/>
      <c r="DQ247" s="65"/>
      <c r="DR247" s="65"/>
      <c r="DS247" s="65"/>
      <c r="DT247" s="65"/>
      <c r="DU247" s="65"/>
      <c r="DV247" s="65"/>
    </row>
    <row r="248" spans="1:126">
      <c r="A248" s="65"/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AC248" s="65"/>
      <c r="AD248" s="65"/>
      <c r="AE248" s="65"/>
      <c r="AF248" s="65"/>
      <c r="AG248" s="65"/>
      <c r="AH248" s="65"/>
      <c r="AI248" s="65"/>
      <c r="AJ248" s="65"/>
      <c r="AK248" s="65"/>
      <c r="AL248" s="65"/>
      <c r="AM248" s="65"/>
      <c r="AN248" s="65"/>
      <c r="AO248" s="65"/>
      <c r="AP248" s="65"/>
      <c r="AQ248" s="65"/>
      <c r="AR248" s="65"/>
      <c r="AS248" s="65"/>
      <c r="AT248" s="65"/>
      <c r="AU248" s="65"/>
      <c r="AV248" s="65"/>
      <c r="AW248" s="65"/>
      <c r="AX248" s="65"/>
      <c r="AY248" s="65"/>
      <c r="AZ248" s="65"/>
      <c r="BA248" s="65"/>
      <c r="BB248" s="65"/>
      <c r="BC248" s="65"/>
      <c r="BD248" s="65"/>
      <c r="BE248" s="65"/>
      <c r="BF248" s="65"/>
      <c r="BG248" s="65"/>
      <c r="BH248" s="65"/>
      <c r="BI248" s="65"/>
      <c r="BJ248" s="65"/>
      <c r="BK248" s="65"/>
      <c r="BL248" s="65"/>
      <c r="BM248" s="65"/>
      <c r="BN248" s="65"/>
      <c r="BO248" s="65"/>
      <c r="BP248" s="65"/>
      <c r="BQ248" s="65"/>
      <c r="BR248" s="65"/>
      <c r="BS248" s="65"/>
      <c r="BT248" s="65"/>
      <c r="BU248" s="65"/>
      <c r="BV248" s="65"/>
      <c r="BW248" s="65"/>
      <c r="BX248" s="65"/>
      <c r="BY248" s="65"/>
      <c r="BZ248" s="65"/>
      <c r="CA248" s="65"/>
      <c r="CB248" s="65"/>
      <c r="CC248" s="65"/>
      <c r="CD248" s="65"/>
      <c r="CE248" s="65"/>
      <c r="CF248" s="65"/>
      <c r="CG248" s="65"/>
      <c r="CH248" s="65"/>
      <c r="CI248" s="65"/>
      <c r="CJ248" s="65"/>
      <c r="CK248" s="65"/>
      <c r="CL248" s="65"/>
      <c r="CM248" s="65"/>
      <c r="CN248" s="65"/>
      <c r="CO248" s="65"/>
      <c r="CP248" s="65"/>
      <c r="CQ248" s="65"/>
      <c r="CR248" s="65"/>
      <c r="CS248" s="65"/>
      <c r="CT248" s="65"/>
      <c r="CU248" s="65"/>
      <c r="CV248" s="65"/>
      <c r="CW248" s="65"/>
      <c r="CX248" s="65"/>
      <c r="CY248" s="65"/>
      <c r="CZ248" s="65"/>
      <c r="DA248" s="65"/>
      <c r="DB248" s="65"/>
      <c r="DC248" s="65"/>
      <c r="DD248" s="65"/>
      <c r="DE248" s="65"/>
      <c r="DF248" s="65"/>
      <c r="DG248" s="65"/>
      <c r="DH248" s="65"/>
      <c r="DI248" s="65"/>
      <c r="DJ248" s="65"/>
      <c r="DK248" s="65"/>
      <c r="DL248" s="65"/>
      <c r="DM248" s="65"/>
      <c r="DN248" s="65"/>
      <c r="DO248" s="65"/>
      <c r="DP248" s="65"/>
      <c r="DQ248" s="65"/>
      <c r="DR248" s="65"/>
      <c r="DS248" s="65"/>
      <c r="DT248" s="65"/>
      <c r="DU248" s="65"/>
      <c r="DV248" s="65"/>
    </row>
    <row r="249" spans="1:126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  <c r="AV249" s="65"/>
      <c r="AW249" s="65"/>
      <c r="AX249" s="65"/>
      <c r="AY249" s="65"/>
      <c r="AZ249" s="65"/>
      <c r="BA249" s="65"/>
      <c r="BB249" s="65"/>
      <c r="BC249" s="65"/>
      <c r="BD249" s="65"/>
      <c r="BE249" s="65"/>
      <c r="BF249" s="65"/>
      <c r="BG249" s="65"/>
      <c r="BH249" s="65"/>
      <c r="BI249" s="65"/>
      <c r="BJ249" s="65"/>
      <c r="BK249" s="65"/>
      <c r="BL249" s="65"/>
      <c r="BM249" s="65"/>
      <c r="BN249" s="65"/>
      <c r="BO249" s="65"/>
      <c r="BP249" s="65"/>
      <c r="BQ249" s="65"/>
      <c r="BR249" s="65"/>
      <c r="BS249" s="65"/>
      <c r="BT249" s="65"/>
      <c r="BU249" s="65"/>
      <c r="BV249" s="65"/>
      <c r="BW249" s="65"/>
      <c r="BX249" s="65"/>
      <c r="BY249" s="65"/>
      <c r="BZ249" s="65"/>
      <c r="CA249" s="65"/>
      <c r="CB249" s="65"/>
      <c r="CC249" s="65"/>
      <c r="CD249" s="65"/>
      <c r="CE249" s="65"/>
      <c r="CF249" s="65"/>
      <c r="CG249" s="65"/>
      <c r="CH249" s="65"/>
      <c r="CI249" s="65"/>
      <c r="CJ249" s="65"/>
      <c r="CK249" s="65"/>
      <c r="CL249" s="65"/>
      <c r="CM249" s="65"/>
      <c r="CN249" s="65"/>
      <c r="CO249" s="65"/>
      <c r="CP249" s="65"/>
      <c r="CQ249" s="65"/>
      <c r="CR249" s="65"/>
      <c r="CS249" s="65"/>
      <c r="CT249" s="65"/>
      <c r="CU249" s="65"/>
      <c r="CV249" s="65"/>
      <c r="CW249" s="65"/>
      <c r="CX249" s="65"/>
      <c r="CY249" s="65"/>
      <c r="CZ249" s="65"/>
      <c r="DA249" s="65"/>
      <c r="DB249" s="65"/>
      <c r="DC249" s="65"/>
      <c r="DD249" s="65"/>
      <c r="DE249" s="65"/>
      <c r="DF249" s="65"/>
      <c r="DG249" s="65"/>
      <c r="DH249" s="65"/>
      <c r="DI249" s="65"/>
      <c r="DJ249" s="65"/>
      <c r="DK249" s="65"/>
      <c r="DL249" s="65"/>
      <c r="DM249" s="65"/>
      <c r="DN249" s="65"/>
      <c r="DO249" s="65"/>
      <c r="DP249" s="65"/>
      <c r="DQ249" s="65"/>
      <c r="DR249" s="65"/>
      <c r="DS249" s="65"/>
      <c r="DT249" s="65"/>
      <c r="DU249" s="65"/>
      <c r="DV249" s="65"/>
    </row>
    <row r="250" spans="1:126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  <c r="AE250" s="65"/>
      <c r="AF250" s="65"/>
      <c r="AG250" s="65"/>
      <c r="AH250" s="65"/>
      <c r="AI250" s="65"/>
      <c r="AJ250" s="65"/>
      <c r="AK250" s="65"/>
      <c r="AL250" s="65"/>
      <c r="AM250" s="65"/>
      <c r="AN250" s="65"/>
      <c r="AO250" s="65"/>
      <c r="AP250" s="65"/>
      <c r="AQ250" s="65"/>
      <c r="AR250" s="65"/>
      <c r="AS250" s="65"/>
      <c r="AT250" s="65"/>
      <c r="AU250" s="65"/>
      <c r="AV250" s="65"/>
      <c r="AW250" s="65"/>
      <c r="AX250" s="65"/>
      <c r="AY250" s="65"/>
      <c r="AZ250" s="65"/>
      <c r="BA250" s="65"/>
      <c r="BB250" s="65"/>
      <c r="BC250" s="65"/>
      <c r="BD250" s="65"/>
      <c r="BE250" s="65"/>
      <c r="BF250" s="65"/>
      <c r="BG250" s="65"/>
      <c r="BH250" s="65"/>
      <c r="BI250" s="65"/>
      <c r="BJ250" s="65"/>
      <c r="BK250" s="65"/>
      <c r="BL250" s="65"/>
      <c r="BM250" s="65"/>
      <c r="BN250" s="65"/>
      <c r="BO250" s="65"/>
      <c r="BP250" s="65"/>
      <c r="BQ250" s="65"/>
      <c r="BR250" s="65"/>
      <c r="BS250" s="65"/>
      <c r="BT250" s="65"/>
      <c r="BU250" s="65"/>
      <c r="BV250" s="65"/>
      <c r="BW250" s="65"/>
      <c r="BX250" s="65"/>
      <c r="BY250" s="65"/>
      <c r="BZ250" s="65"/>
      <c r="CA250" s="65"/>
      <c r="CB250" s="65"/>
      <c r="CC250" s="65"/>
      <c r="CD250" s="65"/>
      <c r="CE250" s="65"/>
      <c r="CF250" s="65"/>
      <c r="CG250" s="65"/>
      <c r="CH250" s="65"/>
      <c r="CI250" s="65"/>
      <c r="CJ250" s="65"/>
      <c r="CK250" s="65"/>
      <c r="CL250" s="65"/>
      <c r="CM250" s="65"/>
      <c r="CN250" s="65"/>
      <c r="CO250" s="65"/>
      <c r="CP250" s="65"/>
      <c r="CQ250" s="65"/>
      <c r="CR250" s="65"/>
      <c r="CS250" s="65"/>
      <c r="CT250" s="65"/>
      <c r="CU250" s="65"/>
      <c r="CV250" s="65"/>
      <c r="CW250" s="65"/>
      <c r="CX250" s="65"/>
      <c r="CY250" s="65"/>
      <c r="CZ250" s="65"/>
      <c r="DA250" s="65"/>
      <c r="DB250" s="65"/>
      <c r="DC250" s="65"/>
      <c r="DD250" s="65"/>
      <c r="DE250" s="65"/>
      <c r="DF250" s="65"/>
      <c r="DG250" s="65"/>
      <c r="DH250" s="65"/>
      <c r="DI250" s="65"/>
      <c r="DJ250" s="65"/>
      <c r="DK250" s="65"/>
      <c r="DL250" s="65"/>
      <c r="DM250" s="65"/>
      <c r="DN250" s="65"/>
      <c r="DO250" s="65"/>
      <c r="DP250" s="65"/>
      <c r="DQ250" s="65"/>
      <c r="DR250" s="65"/>
      <c r="DS250" s="65"/>
      <c r="DT250" s="65"/>
      <c r="DU250" s="65"/>
      <c r="DV250" s="65"/>
    </row>
    <row r="251" spans="1:126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  <c r="AH251" s="65"/>
      <c r="AI251" s="65"/>
      <c r="AJ251" s="65"/>
      <c r="AK251" s="65"/>
      <c r="AL251" s="65"/>
      <c r="AM251" s="65"/>
      <c r="AN251" s="65"/>
      <c r="AO251" s="65"/>
      <c r="AP251" s="65"/>
      <c r="AQ251" s="65"/>
      <c r="AR251" s="65"/>
      <c r="AS251" s="65"/>
      <c r="AT251" s="65"/>
      <c r="AU251" s="65"/>
      <c r="AV251" s="65"/>
      <c r="AW251" s="65"/>
      <c r="AX251" s="65"/>
      <c r="AY251" s="65"/>
      <c r="AZ251" s="65"/>
      <c r="BA251" s="65"/>
      <c r="BB251" s="65"/>
      <c r="BC251" s="65"/>
      <c r="BD251" s="65"/>
      <c r="BE251" s="65"/>
      <c r="BF251" s="65"/>
      <c r="BG251" s="65"/>
      <c r="BH251" s="65"/>
      <c r="BI251" s="65"/>
      <c r="BJ251" s="65"/>
      <c r="BK251" s="65"/>
      <c r="BL251" s="65"/>
      <c r="BM251" s="65"/>
      <c r="BN251" s="65"/>
      <c r="BO251" s="65"/>
      <c r="BP251" s="65"/>
      <c r="BQ251" s="65"/>
      <c r="BR251" s="65"/>
      <c r="BS251" s="65"/>
      <c r="BT251" s="65"/>
      <c r="BU251" s="65"/>
      <c r="BV251" s="65"/>
      <c r="BW251" s="65"/>
      <c r="BX251" s="65"/>
      <c r="BY251" s="65"/>
      <c r="BZ251" s="65"/>
      <c r="CA251" s="65"/>
      <c r="CB251" s="65"/>
      <c r="CC251" s="65"/>
      <c r="CD251" s="65"/>
      <c r="CE251" s="65"/>
      <c r="CF251" s="65"/>
      <c r="CG251" s="65"/>
      <c r="CH251" s="65"/>
      <c r="CI251" s="65"/>
      <c r="CJ251" s="65"/>
      <c r="CK251" s="65"/>
      <c r="CL251" s="65"/>
      <c r="CM251" s="65"/>
      <c r="CN251" s="65"/>
      <c r="CO251" s="65"/>
      <c r="CP251" s="65"/>
      <c r="CQ251" s="65"/>
      <c r="CR251" s="65"/>
      <c r="CS251" s="65"/>
      <c r="CT251" s="65"/>
      <c r="CU251" s="65"/>
      <c r="CV251" s="65"/>
      <c r="CW251" s="65"/>
      <c r="CX251" s="65"/>
      <c r="CY251" s="65"/>
      <c r="CZ251" s="65"/>
      <c r="DA251" s="65"/>
      <c r="DB251" s="65"/>
      <c r="DC251" s="65"/>
      <c r="DD251" s="65"/>
      <c r="DE251" s="65"/>
      <c r="DF251" s="65"/>
      <c r="DG251" s="65"/>
      <c r="DH251" s="65"/>
      <c r="DI251" s="65"/>
      <c r="DJ251" s="65"/>
      <c r="DK251" s="65"/>
      <c r="DL251" s="65"/>
      <c r="DM251" s="65"/>
      <c r="DN251" s="65"/>
      <c r="DO251" s="65"/>
      <c r="DP251" s="65"/>
      <c r="DQ251" s="65"/>
      <c r="DR251" s="65"/>
      <c r="DS251" s="65"/>
      <c r="DT251" s="65"/>
      <c r="DU251" s="65"/>
      <c r="DV251" s="65"/>
    </row>
    <row r="252" spans="1:126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  <c r="AD252" s="65"/>
      <c r="AE252" s="65"/>
      <c r="AF252" s="65"/>
      <c r="AG252" s="65"/>
      <c r="AH252" s="65"/>
      <c r="AI252" s="65"/>
      <c r="AJ252" s="65"/>
      <c r="AK252" s="65"/>
      <c r="AL252" s="65"/>
      <c r="AM252" s="65"/>
      <c r="AN252" s="65"/>
      <c r="AO252" s="65"/>
      <c r="AP252" s="65"/>
      <c r="AQ252" s="65"/>
      <c r="AR252" s="65"/>
      <c r="AS252" s="65"/>
      <c r="AT252" s="65"/>
      <c r="AU252" s="65"/>
      <c r="AV252" s="65"/>
      <c r="AW252" s="65"/>
      <c r="AX252" s="65"/>
      <c r="AY252" s="65"/>
      <c r="AZ252" s="65"/>
      <c r="BA252" s="65"/>
      <c r="BB252" s="65"/>
      <c r="BC252" s="65"/>
      <c r="BD252" s="65"/>
      <c r="BE252" s="65"/>
      <c r="BF252" s="65"/>
      <c r="BG252" s="65"/>
      <c r="BH252" s="65"/>
      <c r="BI252" s="65"/>
      <c r="BJ252" s="65"/>
      <c r="BK252" s="65"/>
      <c r="BL252" s="65"/>
      <c r="BM252" s="65"/>
      <c r="BN252" s="65"/>
      <c r="BO252" s="65"/>
      <c r="BP252" s="65"/>
      <c r="BQ252" s="65"/>
      <c r="BR252" s="65"/>
      <c r="BS252" s="65"/>
      <c r="BT252" s="65"/>
      <c r="BU252" s="65"/>
      <c r="BV252" s="65"/>
      <c r="BW252" s="65"/>
      <c r="BX252" s="65"/>
      <c r="BY252" s="65"/>
      <c r="BZ252" s="65"/>
      <c r="CA252" s="65"/>
      <c r="CB252" s="65"/>
      <c r="CC252" s="65"/>
      <c r="CD252" s="65"/>
      <c r="CE252" s="65"/>
      <c r="CF252" s="65"/>
      <c r="CG252" s="65"/>
      <c r="CH252" s="65"/>
      <c r="CI252" s="65"/>
      <c r="CJ252" s="65"/>
      <c r="CK252" s="65"/>
      <c r="CL252" s="65"/>
      <c r="CM252" s="65"/>
      <c r="CN252" s="65"/>
      <c r="CO252" s="65"/>
      <c r="CP252" s="65"/>
      <c r="CQ252" s="65"/>
      <c r="CR252" s="65"/>
      <c r="CS252" s="65"/>
      <c r="CT252" s="65"/>
      <c r="CU252" s="65"/>
      <c r="CV252" s="65"/>
      <c r="CW252" s="65"/>
      <c r="CX252" s="65"/>
      <c r="CY252" s="65"/>
      <c r="CZ252" s="65"/>
      <c r="DA252" s="65"/>
      <c r="DB252" s="65"/>
      <c r="DC252" s="65"/>
      <c r="DD252" s="65"/>
      <c r="DE252" s="65"/>
      <c r="DF252" s="65"/>
      <c r="DG252" s="65"/>
      <c r="DH252" s="65"/>
      <c r="DI252" s="65"/>
      <c r="DJ252" s="65"/>
      <c r="DK252" s="65"/>
      <c r="DL252" s="65"/>
      <c r="DM252" s="65"/>
      <c r="DN252" s="65"/>
      <c r="DO252" s="65"/>
      <c r="DP252" s="65"/>
      <c r="DQ252" s="65"/>
      <c r="DR252" s="65"/>
      <c r="DS252" s="65"/>
      <c r="DT252" s="65"/>
      <c r="DU252" s="65"/>
      <c r="DV252" s="65"/>
    </row>
    <row r="253" spans="1:126">
      <c r="A253" s="65"/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65"/>
      <c r="AM253" s="65"/>
      <c r="AN253" s="65"/>
      <c r="AO253" s="65"/>
      <c r="AP253" s="65"/>
      <c r="AQ253" s="65"/>
      <c r="AR253" s="65"/>
      <c r="AS253" s="65"/>
      <c r="AT253" s="65"/>
      <c r="AU253" s="65"/>
      <c r="AV253" s="65"/>
      <c r="AW253" s="65"/>
      <c r="AX253" s="65"/>
      <c r="AY253" s="65"/>
      <c r="AZ253" s="65"/>
      <c r="BA253" s="65"/>
      <c r="BB253" s="65"/>
      <c r="BC253" s="65"/>
      <c r="BD253" s="65"/>
      <c r="BE253" s="65"/>
      <c r="BF253" s="65"/>
      <c r="BG253" s="65"/>
      <c r="BH253" s="65"/>
      <c r="BI253" s="65"/>
      <c r="BJ253" s="65"/>
      <c r="BK253" s="65"/>
      <c r="BL253" s="65"/>
      <c r="BM253" s="65"/>
      <c r="BN253" s="65"/>
      <c r="BO253" s="65"/>
      <c r="BP253" s="65"/>
      <c r="BQ253" s="65"/>
      <c r="BR253" s="65"/>
      <c r="BS253" s="65"/>
      <c r="BT253" s="65"/>
      <c r="BU253" s="65"/>
      <c r="BV253" s="65"/>
      <c r="BW253" s="65"/>
      <c r="BX253" s="65"/>
      <c r="BY253" s="65"/>
      <c r="BZ253" s="65"/>
      <c r="CA253" s="65"/>
      <c r="CB253" s="65"/>
      <c r="CC253" s="65"/>
      <c r="CD253" s="65"/>
      <c r="CE253" s="65"/>
      <c r="CF253" s="65"/>
      <c r="CG253" s="65"/>
      <c r="CH253" s="65"/>
      <c r="CI253" s="65"/>
      <c r="CJ253" s="65"/>
      <c r="CK253" s="65"/>
      <c r="CL253" s="65"/>
      <c r="CM253" s="65"/>
      <c r="CN253" s="65"/>
      <c r="CO253" s="65"/>
      <c r="CP253" s="65"/>
      <c r="CQ253" s="65"/>
      <c r="CR253" s="65"/>
      <c r="CS253" s="65"/>
      <c r="CT253" s="65"/>
      <c r="CU253" s="65"/>
      <c r="CV253" s="65"/>
      <c r="CW253" s="65"/>
      <c r="CX253" s="65"/>
      <c r="CY253" s="65"/>
      <c r="CZ253" s="65"/>
      <c r="DA253" s="65"/>
      <c r="DB253" s="65"/>
      <c r="DC253" s="65"/>
      <c r="DD253" s="65"/>
      <c r="DE253" s="65"/>
      <c r="DF253" s="65"/>
      <c r="DG253" s="65"/>
      <c r="DH253" s="65"/>
      <c r="DI253" s="65"/>
      <c r="DJ253" s="65"/>
      <c r="DK253" s="65"/>
      <c r="DL253" s="65"/>
      <c r="DM253" s="65"/>
      <c r="DN253" s="65"/>
      <c r="DO253" s="65"/>
      <c r="DP253" s="65"/>
      <c r="DQ253" s="65"/>
      <c r="DR253" s="65"/>
      <c r="DS253" s="65"/>
      <c r="DT253" s="65"/>
      <c r="DU253" s="65"/>
      <c r="DV253" s="65"/>
    </row>
  </sheetData>
  <mergeCells count="12">
    <mergeCell ref="BF109:BF111"/>
    <mergeCell ref="BF118:BF120"/>
    <mergeCell ref="BY109:BY111"/>
    <mergeCell ref="BY118:BY120"/>
    <mergeCell ref="CR109:CR111"/>
    <mergeCell ref="CR118:CR120"/>
    <mergeCell ref="A109:A111"/>
    <mergeCell ref="A118:A120"/>
    <mergeCell ref="T109:T111"/>
    <mergeCell ref="T118:T120"/>
    <mergeCell ref="AM109:AM111"/>
    <mergeCell ref="AM118:AM120"/>
  </mergeCells>
  <phoneticPr fontId="2"/>
  <pageMargins left="0.7" right="0.7" top="0.75" bottom="0.75" header="0.3" footer="0.3"/>
  <pageSetup paperSize="9" scale="27" orientation="portrait" horizontalDpi="300" verticalDpi="300"/>
  <headerFooter alignWithMargins="0">
    <oddHeader>&amp;F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58"/>
  <sheetViews>
    <sheetView showGridLines="0" zoomScaleNormal="100" workbookViewId="0">
      <selection activeCell="AD26" sqref="AD26"/>
    </sheetView>
  </sheetViews>
  <sheetFormatPr baseColWidth="10" defaultColWidth="9" defaultRowHeight="14"/>
  <cols>
    <col min="1" max="18" width="11.796875" customWidth="1"/>
  </cols>
  <sheetData>
    <row r="1" spans="1:29">
      <c r="A1" s="382" t="s">
        <v>156</v>
      </c>
      <c r="B1" s="383"/>
      <c r="C1" s="383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65"/>
      <c r="W1" s="65"/>
      <c r="X1" s="65"/>
      <c r="Y1" s="65"/>
      <c r="Z1" s="65"/>
      <c r="AA1" s="65"/>
      <c r="AB1" s="65"/>
      <c r="AC1" s="65"/>
    </row>
    <row r="2" spans="1:29">
      <c r="A2" s="384"/>
      <c r="B2" s="385"/>
      <c r="C2" s="38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</row>
    <row r="3" spans="1:29">
      <c r="A3" s="7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</row>
    <row r="4" spans="1:29">
      <c r="A4" s="7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</row>
    <row r="5" spans="1:29">
      <c r="A5" s="390" t="e">
        <f>'statistical analysis supp'!N18</f>
        <v>#N/A</v>
      </c>
      <c r="B5" s="391"/>
      <c r="C5" s="65"/>
      <c r="D5" s="65"/>
      <c r="E5" s="65"/>
      <c r="F5" s="65"/>
      <c r="G5" s="65"/>
      <c r="H5" s="391" t="e">
        <f>'statistical analysis supp'!O18</f>
        <v>#N/A</v>
      </c>
      <c r="I5" s="391"/>
      <c r="J5" s="65"/>
      <c r="K5" s="65"/>
      <c r="L5" s="65"/>
      <c r="M5" s="65"/>
      <c r="N5" s="65"/>
      <c r="O5" s="391" t="e">
        <f>'statistical analysis supp'!P18</f>
        <v>#N/A</v>
      </c>
      <c r="P5" s="391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</row>
    <row r="6" spans="1:29">
      <c r="A6" s="390"/>
      <c r="B6" s="391"/>
      <c r="C6" s="65"/>
      <c r="D6" s="65"/>
      <c r="E6" s="65"/>
      <c r="F6" s="65"/>
      <c r="G6" s="65"/>
      <c r="H6" s="391"/>
      <c r="I6" s="391"/>
      <c r="J6" s="65"/>
      <c r="K6" s="65"/>
      <c r="L6" s="65"/>
      <c r="M6" s="65"/>
      <c r="N6" s="65"/>
      <c r="O6" s="391"/>
      <c r="P6" s="391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</row>
    <row r="7" spans="1:29">
      <c r="A7" s="7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</row>
    <row r="8" spans="1:29">
      <c r="A8" s="7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</row>
    <row r="9" spans="1:29">
      <c r="A9" s="7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</row>
    <row r="10" spans="1:29">
      <c r="A10" s="7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</row>
    <row r="11" spans="1:29">
      <c r="A11" s="7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</row>
    <row r="12" spans="1:29">
      <c r="A12" s="7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</row>
    <row r="13" spans="1:29">
      <c r="A13" s="7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</row>
    <row r="14" spans="1:29">
      <c r="A14" s="7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</row>
    <row r="15" spans="1:29">
      <c r="A15" s="7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</row>
    <row r="16" spans="1:29">
      <c r="A16" s="7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</row>
    <row r="17" spans="1:29">
      <c r="A17" s="7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</row>
    <row r="18" spans="1:29">
      <c r="A18" s="7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</row>
    <row r="19" spans="1:29">
      <c r="A19" s="7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</row>
    <row r="20" spans="1:29">
      <c r="A20" s="7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</row>
    <row r="21" spans="1:29">
      <c r="A21" s="7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</row>
    <row r="22" spans="1:29">
      <c r="A22" s="7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</row>
    <row r="23" spans="1:29">
      <c r="A23" s="7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</row>
    <row r="24" spans="1:29">
      <c r="A24" s="7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</row>
    <row r="25" spans="1:29">
      <c r="A25" s="7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</row>
    <row r="26" spans="1:29">
      <c r="A26" s="7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</row>
    <row r="27" spans="1:29">
      <c r="A27" s="7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</row>
    <row r="28" spans="1:29">
      <c r="A28" s="7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</row>
    <row r="29" spans="1:29">
      <c r="A29" s="7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</row>
    <row r="30" spans="1:29" ht="17.25" customHeight="1" thickBot="1">
      <c r="A30" s="75" t="e">
        <f>'statistical analysis supp'!N18</f>
        <v>#N/A</v>
      </c>
      <c r="B30" s="65"/>
      <c r="C30" s="65"/>
      <c r="D30" s="65"/>
      <c r="E30" s="65"/>
      <c r="F30" s="65"/>
      <c r="G30" s="65"/>
      <c r="H30" s="64" t="e">
        <f>'statistical analysis supp'!O18</f>
        <v>#N/A</v>
      </c>
      <c r="I30" s="64"/>
      <c r="J30" s="64"/>
      <c r="K30" s="65"/>
      <c r="L30" s="65"/>
      <c r="M30" s="65"/>
      <c r="N30" s="65"/>
      <c r="O30" s="64" t="e">
        <f>'statistical analysis supp'!P18</f>
        <v>#N/A</v>
      </c>
      <c r="P30" s="64"/>
      <c r="Q30" s="64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</row>
    <row r="31" spans="1:29" ht="22.5" customHeight="1">
      <c r="A31" s="380" t="s">
        <v>172</v>
      </c>
      <c r="B31" s="388" t="s">
        <v>188</v>
      </c>
      <c r="C31" s="386" t="s">
        <v>157</v>
      </c>
      <c r="D31" s="378" t="s">
        <v>158</v>
      </c>
      <c r="E31" s="65"/>
      <c r="F31" s="65"/>
      <c r="G31" s="65"/>
      <c r="H31" s="380" t="s">
        <v>172</v>
      </c>
      <c r="I31" s="386" t="s">
        <v>188</v>
      </c>
      <c r="J31" s="386" t="s">
        <v>157</v>
      </c>
      <c r="K31" s="378" t="s">
        <v>158</v>
      </c>
      <c r="L31" s="65"/>
      <c r="M31" s="65"/>
      <c r="N31" s="65"/>
      <c r="O31" s="380" t="s">
        <v>172</v>
      </c>
      <c r="P31" s="386" t="s">
        <v>188</v>
      </c>
      <c r="Q31" s="386" t="s">
        <v>157</v>
      </c>
      <c r="R31" s="378" t="s">
        <v>158</v>
      </c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</row>
    <row r="32" spans="1:29" ht="15" thickBot="1">
      <c r="A32" s="381"/>
      <c r="B32" s="389"/>
      <c r="C32" s="387"/>
      <c r="D32" s="379"/>
      <c r="E32" s="65"/>
      <c r="F32" s="65"/>
      <c r="G32" s="65"/>
      <c r="H32" s="381"/>
      <c r="I32" s="387"/>
      <c r="J32" s="387"/>
      <c r="K32" s="379"/>
      <c r="L32" s="65"/>
      <c r="M32" s="65"/>
      <c r="N32" s="65"/>
      <c r="O32" s="381"/>
      <c r="P32" s="387"/>
      <c r="Q32" s="387"/>
      <c r="R32" s="379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</row>
    <row r="33" spans="1:29">
      <c r="A33" s="90" t="e">
        <f>'statistical analysis supp'!S19</f>
        <v>#N/A</v>
      </c>
      <c r="B33" s="65">
        <v>0</v>
      </c>
      <c r="C33" s="65">
        <v>0</v>
      </c>
      <c r="D33" s="76">
        <v>0</v>
      </c>
      <c r="E33" s="65"/>
      <c r="F33" s="65"/>
      <c r="G33" s="65"/>
      <c r="H33" s="90" t="e">
        <f>'statistical analysis supp'!S34</f>
        <v>#N/A</v>
      </c>
      <c r="I33" s="65">
        <v>0</v>
      </c>
      <c r="J33" s="65">
        <v>0</v>
      </c>
      <c r="K33" s="76">
        <v>0</v>
      </c>
      <c r="L33" s="65"/>
      <c r="M33" s="65"/>
      <c r="N33" s="65"/>
      <c r="O33" s="90" t="e">
        <f>'statistical analysis supp'!S49</f>
        <v>#N/A</v>
      </c>
      <c r="P33" s="65">
        <v>0</v>
      </c>
      <c r="Q33" s="65">
        <v>0</v>
      </c>
      <c r="R33" s="76">
        <v>0</v>
      </c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</row>
    <row r="34" spans="1:29">
      <c r="A34" s="91" t="e">
        <f>'statistical analysis supp'!S20</f>
        <v>#N/A</v>
      </c>
      <c r="B34" s="92" t="e">
        <f>IF(A34="","",'statistical analysis supp'!T20*100)</f>
        <v>#N/A</v>
      </c>
      <c r="C34" s="92" t="e">
        <f>IF(A34="","",'statistical analysis supp'!U20*100)</f>
        <v>#N/A</v>
      </c>
      <c r="D34" s="93" t="e">
        <f>IF(A34="","",'statistical analysis supp'!V20*100)</f>
        <v>#N/A</v>
      </c>
      <c r="E34" s="65"/>
      <c r="F34" s="65"/>
      <c r="G34" s="65"/>
      <c r="H34" s="91" t="e">
        <f>'statistical analysis supp'!S35</f>
        <v>#N/A</v>
      </c>
      <c r="I34" s="92" t="e">
        <f>IF(H34="","",'statistical analysis supp'!T35*100)</f>
        <v>#N/A</v>
      </c>
      <c r="J34" s="92" t="e">
        <f>IF(H34="","",'statistical analysis supp'!U35*100)</f>
        <v>#N/A</v>
      </c>
      <c r="K34" s="93" t="e">
        <f>IF(H34="","",'statistical analysis supp'!V35*100)</f>
        <v>#N/A</v>
      </c>
      <c r="L34" s="65"/>
      <c r="M34" s="65"/>
      <c r="N34" s="65"/>
      <c r="O34" s="91" t="e">
        <f>'statistical analysis supp'!S50</f>
        <v>#N/A</v>
      </c>
      <c r="P34" s="92" t="e">
        <f>IF(O34="","",'statistical analysis supp'!T50*100)</f>
        <v>#N/A</v>
      </c>
      <c r="Q34" s="92" t="e">
        <f>IF(O34="","",'statistical analysis supp'!U50*100)</f>
        <v>#N/A</v>
      </c>
      <c r="R34" s="93" t="e">
        <f>IF(O34="","",'statistical analysis supp'!V50*100)</f>
        <v>#N/A</v>
      </c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</row>
    <row r="35" spans="1:29">
      <c r="A35" s="91" t="e">
        <f>'statistical analysis supp'!S21</f>
        <v>#N/A</v>
      </c>
      <c r="B35" s="92" t="e">
        <f>IF(A35="","",'statistical analysis supp'!T21*100)</f>
        <v>#N/A</v>
      </c>
      <c r="C35" s="92" t="e">
        <f>IF(A35="","",'statistical analysis supp'!U21*100)</f>
        <v>#N/A</v>
      </c>
      <c r="D35" s="93" t="e">
        <f>IF(A35="","",'statistical analysis supp'!V21*100)</f>
        <v>#N/A</v>
      </c>
      <c r="E35" s="65"/>
      <c r="F35" s="65"/>
      <c r="G35" s="65"/>
      <c r="H35" s="91" t="e">
        <f>'statistical analysis supp'!S36</f>
        <v>#N/A</v>
      </c>
      <c r="I35" s="92" t="e">
        <f>IF(H35="","",'statistical analysis supp'!T36*100)</f>
        <v>#N/A</v>
      </c>
      <c r="J35" s="92" t="e">
        <f>IF(H35="","",'statistical analysis supp'!U36*100)</f>
        <v>#N/A</v>
      </c>
      <c r="K35" s="93" t="e">
        <f>IF(H35="","",'statistical analysis supp'!V36*100)</f>
        <v>#N/A</v>
      </c>
      <c r="L35" s="65"/>
      <c r="M35" s="65"/>
      <c r="N35" s="65"/>
      <c r="O35" s="91" t="e">
        <f>'statistical analysis supp'!S51</f>
        <v>#N/A</v>
      </c>
      <c r="P35" s="92" t="e">
        <f>IF(O35="","",'statistical analysis supp'!T51*100)</f>
        <v>#N/A</v>
      </c>
      <c r="Q35" s="92" t="e">
        <f>IF(O35="","",'statistical analysis supp'!U51*100)</f>
        <v>#N/A</v>
      </c>
      <c r="R35" s="93" t="e">
        <f>IF(O35="","",'statistical analysis supp'!V51*100)</f>
        <v>#N/A</v>
      </c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</row>
    <row r="36" spans="1:29">
      <c r="A36" s="91" t="e">
        <f>'statistical analysis supp'!S22</f>
        <v>#N/A</v>
      </c>
      <c r="B36" s="92" t="e">
        <f>IF(A36="","",'statistical analysis supp'!T22*100)</f>
        <v>#N/A</v>
      </c>
      <c r="C36" s="92" t="e">
        <f>IF(A36="","",'statistical analysis supp'!U22*100)</f>
        <v>#N/A</v>
      </c>
      <c r="D36" s="93" t="e">
        <f>IF(A36="","",'statistical analysis supp'!V22*100)</f>
        <v>#N/A</v>
      </c>
      <c r="E36" s="65"/>
      <c r="F36" s="65"/>
      <c r="G36" s="65"/>
      <c r="H36" s="91" t="e">
        <f>'statistical analysis supp'!S37</f>
        <v>#N/A</v>
      </c>
      <c r="I36" s="92" t="e">
        <f>IF(H36="","",'statistical analysis supp'!T37*100)</f>
        <v>#N/A</v>
      </c>
      <c r="J36" s="92" t="e">
        <f>IF(H36="","",'statistical analysis supp'!U37*100)</f>
        <v>#N/A</v>
      </c>
      <c r="K36" s="93" t="e">
        <f>IF(H36="","",'statistical analysis supp'!V37*100)</f>
        <v>#N/A</v>
      </c>
      <c r="L36" s="65"/>
      <c r="M36" s="65"/>
      <c r="N36" s="65"/>
      <c r="O36" s="91" t="e">
        <f>'statistical analysis supp'!S52</f>
        <v>#N/A</v>
      </c>
      <c r="P36" s="92" t="e">
        <f>IF(O36="","",'statistical analysis supp'!T52*100)</f>
        <v>#N/A</v>
      </c>
      <c r="Q36" s="92" t="e">
        <f>IF(O36="","",'statistical analysis supp'!U52*100)</f>
        <v>#N/A</v>
      </c>
      <c r="R36" s="93" t="e">
        <f>IF(O36="","",'statistical analysis supp'!V52*100)</f>
        <v>#N/A</v>
      </c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</row>
    <row r="37" spans="1:29">
      <c r="A37" s="91" t="e">
        <f>'statistical analysis supp'!S23</f>
        <v>#N/A</v>
      </c>
      <c r="B37" s="92" t="e">
        <f>IF(A37="","",'statistical analysis supp'!T23*100)</f>
        <v>#N/A</v>
      </c>
      <c r="C37" s="92" t="e">
        <f>IF(A37="","",'statistical analysis supp'!U23*100)</f>
        <v>#N/A</v>
      </c>
      <c r="D37" s="93" t="e">
        <f>IF(A37="","",'statistical analysis supp'!V23*100)</f>
        <v>#N/A</v>
      </c>
      <c r="E37" s="65"/>
      <c r="F37" s="65"/>
      <c r="G37" s="65"/>
      <c r="H37" s="91" t="e">
        <f>'statistical analysis supp'!S38</f>
        <v>#N/A</v>
      </c>
      <c r="I37" s="92" t="e">
        <f>IF(H37="","",'statistical analysis supp'!T38*100)</f>
        <v>#N/A</v>
      </c>
      <c r="J37" s="92" t="e">
        <f>IF(H37="","",'statistical analysis supp'!U38*100)</f>
        <v>#N/A</v>
      </c>
      <c r="K37" s="93" t="e">
        <f>IF(H37="","",'statistical analysis supp'!V38*100)</f>
        <v>#N/A</v>
      </c>
      <c r="L37" s="65"/>
      <c r="M37" s="65"/>
      <c r="N37" s="65"/>
      <c r="O37" s="91" t="e">
        <f>'statistical analysis supp'!S53</f>
        <v>#N/A</v>
      </c>
      <c r="P37" s="92" t="e">
        <f>IF(O37="","",'statistical analysis supp'!T53*100)</f>
        <v>#N/A</v>
      </c>
      <c r="Q37" s="92" t="e">
        <f>IF(O37="","",'statistical analysis supp'!U53*100)</f>
        <v>#N/A</v>
      </c>
      <c r="R37" s="93" t="e">
        <f>IF(O37="","",'statistical analysis supp'!V53*100)</f>
        <v>#N/A</v>
      </c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</row>
    <row r="38" spans="1:29">
      <c r="A38" s="91" t="e">
        <f>'statistical analysis supp'!S24</f>
        <v>#N/A</v>
      </c>
      <c r="B38" s="92" t="e">
        <f>IF(A38="","",'statistical analysis supp'!T24*100)</f>
        <v>#N/A</v>
      </c>
      <c r="C38" s="92" t="e">
        <f>IF(A38="","",'statistical analysis supp'!U24*100)</f>
        <v>#N/A</v>
      </c>
      <c r="D38" s="93" t="e">
        <f>IF(A38="","",'statistical analysis supp'!V24*100)</f>
        <v>#N/A</v>
      </c>
      <c r="E38" s="65"/>
      <c r="F38" s="65"/>
      <c r="G38" s="65"/>
      <c r="H38" s="91" t="e">
        <f>'statistical analysis supp'!S39</f>
        <v>#N/A</v>
      </c>
      <c r="I38" s="92" t="e">
        <f>IF(H38="","",'statistical analysis supp'!T39*100)</f>
        <v>#N/A</v>
      </c>
      <c r="J38" s="92" t="e">
        <f>IF(H38="","",'statistical analysis supp'!U39*100)</f>
        <v>#N/A</v>
      </c>
      <c r="K38" s="93" t="e">
        <f>IF(H38="","",'statistical analysis supp'!V39*100)</f>
        <v>#N/A</v>
      </c>
      <c r="L38" s="65"/>
      <c r="M38" s="65"/>
      <c r="N38" s="65"/>
      <c r="O38" s="91" t="e">
        <f>'statistical analysis supp'!S54</f>
        <v>#N/A</v>
      </c>
      <c r="P38" s="92" t="e">
        <f>IF(O38="","",'statistical analysis supp'!T54*100)</f>
        <v>#N/A</v>
      </c>
      <c r="Q38" s="92" t="e">
        <f>IF(O38="","",'statistical analysis supp'!U54*100)</f>
        <v>#N/A</v>
      </c>
      <c r="R38" s="93" t="e">
        <f>IF(O38="","",'statistical analysis supp'!V54*100)</f>
        <v>#N/A</v>
      </c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</row>
    <row r="39" spans="1:29">
      <c r="A39" s="91" t="e">
        <f>'statistical analysis supp'!S25</f>
        <v>#N/A</v>
      </c>
      <c r="B39" s="92" t="e">
        <f>IF(A39="","",'statistical analysis supp'!T25*100)</f>
        <v>#N/A</v>
      </c>
      <c r="C39" s="92" t="e">
        <f>IF(A39="","",'statistical analysis supp'!U25*100)</f>
        <v>#N/A</v>
      </c>
      <c r="D39" s="93" t="e">
        <f>IF(A39="","",'statistical analysis supp'!V25*100)</f>
        <v>#N/A</v>
      </c>
      <c r="E39" s="65"/>
      <c r="F39" s="65"/>
      <c r="G39" s="65"/>
      <c r="H39" s="91" t="e">
        <f>'statistical analysis supp'!S40</f>
        <v>#N/A</v>
      </c>
      <c r="I39" s="92" t="e">
        <f>IF(H39="","",'statistical analysis supp'!T40*100)</f>
        <v>#N/A</v>
      </c>
      <c r="J39" s="92" t="e">
        <f>IF(H39="","",'statistical analysis supp'!U40*100)</f>
        <v>#N/A</v>
      </c>
      <c r="K39" s="93" t="e">
        <f>IF(H39="","",'statistical analysis supp'!V40*100)</f>
        <v>#N/A</v>
      </c>
      <c r="L39" s="65"/>
      <c r="M39" s="65"/>
      <c r="N39" s="65"/>
      <c r="O39" s="91" t="e">
        <f>'statistical analysis supp'!S55</f>
        <v>#N/A</v>
      </c>
      <c r="P39" s="92" t="e">
        <f>IF(O39="","",'statistical analysis supp'!T55*100)</f>
        <v>#N/A</v>
      </c>
      <c r="Q39" s="92" t="e">
        <f>IF(O39="","",'statistical analysis supp'!U55*100)</f>
        <v>#N/A</v>
      </c>
      <c r="R39" s="93" t="e">
        <f>IF(O39="","",'statistical analysis supp'!V55*100)</f>
        <v>#N/A</v>
      </c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</row>
    <row r="40" spans="1:29">
      <c r="A40" s="91" t="e">
        <f>'statistical analysis supp'!S26</f>
        <v>#N/A</v>
      </c>
      <c r="B40" s="92" t="e">
        <f>IF(A40="","",'statistical analysis supp'!T26*100)</f>
        <v>#N/A</v>
      </c>
      <c r="C40" s="92" t="e">
        <f>IF(A40="","",'statistical analysis supp'!U26*100)</f>
        <v>#N/A</v>
      </c>
      <c r="D40" s="93" t="e">
        <f>IF(A40="","",'statistical analysis supp'!V26*100)</f>
        <v>#N/A</v>
      </c>
      <c r="E40" s="65"/>
      <c r="F40" s="65"/>
      <c r="G40" s="65"/>
      <c r="H40" s="91" t="e">
        <f>'statistical analysis supp'!S41</f>
        <v>#N/A</v>
      </c>
      <c r="I40" s="92" t="e">
        <f>IF(H40="","",'statistical analysis supp'!T41*100)</f>
        <v>#N/A</v>
      </c>
      <c r="J40" s="92" t="e">
        <f>IF(H40="","",'statistical analysis supp'!U41*100)</f>
        <v>#N/A</v>
      </c>
      <c r="K40" s="93" t="e">
        <f>IF(H40="","",'statistical analysis supp'!V41*100)</f>
        <v>#N/A</v>
      </c>
      <c r="L40" s="65"/>
      <c r="M40" s="65"/>
      <c r="N40" s="65"/>
      <c r="O40" s="91" t="e">
        <f>'statistical analysis supp'!S56</f>
        <v>#N/A</v>
      </c>
      <c r="P40" s="92" t="e">
        <f>IF(O40="","",'statistical analysis supp'!T56*100)</f>
        <v>#N/A</v>
      </c>
      <c r="Q40" s="92" t="e">
        <f>IF(O40="","",'statistical analysis supp'!U56*100)</f>
        <v>#N/A</v>
      </c>
      <c r="R40" s="93" t="e">
        <f>IF(O40="","",'statistical analysis supp'!V56*100)</f>
        <v>#N/A</v>
      </c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</row>
    <row r="41" spans="1:29">
      <c r="A41" s="91" t="e">
        <f>'statistical analysis supp'!S27</f>
        <v>#N/A</v>
      </c>
      <c r="B41" s="92" t="e">
        <f>IF(A41="","",'statistical analysis supp'!T27*100)</f>
        <v>#N/A</v>
      </c>
      <c r="C41" s="92" t="e">
        <f>IF(A41="","",'statistical analysis supp'!U27*100)</f>
        <v>#N/A</v>
      </c>
      <c r="D41" s="93" t="e">
        <f>IF(A41="","",'statistical analysis supp'!V27*100)</f>
        <v>#N/A</v>
      </c>
      <c r="E41" s="65"/>
      <c r="F41" s="65"/>
      <c r="G41" s="65"/>
      <c r="H41" s="91" t="e">
        <f>'statistical analysis supp'!S42</f>
        <v>#N/A</v>
      </c>
      <c r="I41" s="92" t="e">
        <f>IF(H41="","",'statistical analysis supp'!T42*100)</f>
        <v>#N/A</v>
      </c>
      <c r="J41" s="92" t="e">
        <f>IF(H41="","",'statistical analysis supp'!U42*100)</f>
        <v>#N/A</v>
      </c>
      <c r="K41" s="93" t="e">
        <f>IF(H41="","",'statistical analysis supp'!V42*100)</f>
        <v>#N/A</v>
      </c>
      <c r="L41" s="65"/>
      <c r="M41" s="65"/>
      <c r="N41" s="65"/>
      <c r="O41" s="91" t="e">
        <f>'statistical analysis supp'!S57</f>
        <v>#N/A</v>
      </c>
      <c r="P41" s="92" t="e">
        <f>IF(O41="","",'statistical analysis supp'!T57*100)</f>
        <v>#N/A</v>
      </c>
      <c r="Q41" s="92" t="e">
        <f>IF(O41="","",'statistical analysis supp'!U57*100)</f>
        <v>#N/A</v>
      </c>
      <c r="R41" s="93" t="e">
        <f>IF(O41="","",'statistical analysis supp'!V57*100)</f>
        <v>#N/A</v>
      </c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</row>
    <row r="42" spans="1:29">
      <c r="A42" s="91" t="e">
        <f>'statistical analysis supp'!S28</f>
        <v>#N/A</v>
      </c>
      <c r="B42" s="92" t="e">
        <f>IF(A42="","",'statistical analysis supp'!T28*100)</f>
        <v>#N/A</v>
      </c>
      <c r="C42" s="92" t="e">
        <f>IF(A42="","",'statistical analysis supp'!U28*100)</f>
        <v>#N/A</v>
      </c>
      <c r="D42" s="93" t="e">
        <f>IF(A42="","",'statistical analysis supp'!V28*100)</f>
        <v>#N/A</v>
      </c>
      <c r="E42" s="65"/>
      <c r="F42" s="65"/>
      <c r="G42" s="65"/>
      <c r="H42" s="91" t="e">
        <f>'statistical analysis supp'!S43</f>
        <v>#N/A</v>
      </c>
      <c r="I42" s="92" t="e">
        <f>IF(H42="","",'statistical analysis supp'!T43*100)</f>
        <v>#N/A</v>
      </c>
      <c r="J42" s="92" t="e">
        <f>IF(H42="","",'statistical analysis supp'!U43*100)</f>
        <v>#N/A</v>
      </c>
      <c r="K42" s="93" t="e">
        <f>IF(H42="","",'statistical analysis supp'!V43*100)</f>
        <v>#N/A</v>
      </c>
      <c r="L42" s="65"/>
      <c r="M42" s="65"/>
      <c r="N42" s="65"/>
      <c r="O42" s="91" t="e">
        <f>'statistical analysis supp'!S58</f>
        <v>#N/A</v>
      </c>
      <c r="P42" s="92" t="e">
        <f>IF(O42="","",'statistical analysis supp'!T58*100)</f>
        <v>#N/A</v>
      </c>
      <c r="Q42" s="92" t="e">
        <f>IF(O42="","",'statistical analysis supp'!U58*100)</f>
        <v>#N/A</v>
      </c>
      <c r="R42" s="93" t="e">
        <f>IF(O42="","",'statistical analysis supp'!V58*100)</f>
        <v>#N/A</v>
      </c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</row>
    <row r="43" spans="1:29" ht="15" thickBot="1">
      <c r="A43" s="94" t="e">
        <f>'statistical analysis supp'!S29</f>
        <v>#N/A</v>
      </c>
      <c r="B43" s="95" t="e">
        <f>IF(A43="","",'statistical analysis supp'!T29*100)</f>
        <v>#N/A</v>
      </c>
      <c r="C43" s="95" t="e">
        <f>IF(A43="","",'statistical analysis supp'!U29*100)</f>
        <v>#N/A</v>
      </c>
      <c r="D43" s="96" t="e">
        <f>IF(A43="","",'statistical analysis supp'!V29*100)</f>
        <v>#N/A</v>
      </c>
      <c r="E43" s="65"/>
      <c r="F43" s="65"/>
      <c r="G43" s="65"/>
      <c r="H43" s="94" t="e">
        <f>'statistical analysis supp'!S44</f>
        <v>#N/A</v>
      </c>
      <c r="I43" s="95" t="e">
        <f>IF(H43="","",'statistical analysis supp'!T44*100)</f>
        <v>#N/A</v>
      </c>
      <c r="J43" s="95" t="e">
        <f>IF(H43="","",'statistical analysis supp'!U44*100)</f>
        <v>#N/A</v>
      </c>
      <c r="K43" s="96" t="e">
        <f>IF(H43="","",'statistical analysis supp'!V44*100)</f>
        <v>#N/A</v>
      </c>
      <c r="L43" s="65"/>
      <c r="M43" s="65"/>
      <c r="N43" s="65"/>
      <c r="O43" s="94" t="e">
        <f>'statistical analysis supp'!S59</f>
        <v>#N/A</v>
      </c>
      <c r="P43" s="95" t="e">
        <f>IF(O43="","",'statistical analysis supp'!T59*100)</f>
        <v>#N/A</v>
      </c>
      <c r="Q43" s="95" t="e">
        <f>IF(O43="","",'statistical analysis supp'!U59*100)</f>
        <v>#N/A</v>
      </c>
      <c r="R43" s="96" t="e">
        <f>IF(O43="","",'statistical analysis supp'!V59*100)</f>
        <v>#N/A</v>
      </c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</row>
    <row r="44" spans="1:29">
      <c r="A44" s="7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</row>
    <row r="45" spans="1:29">
      <c r="A45" s="7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</row>
    <row r="46" spans="1:29">
      <c r="A46" s="7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</row>
    <row r="47" spans="1:29" ht="15" thickBot="1">
      <c r="A47" s="237"/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65"/>
      <c r="W47" s="65"/>
      <c r="X47" s="65"/>
      <c r="Y47" s="65"/>
      <c r="Z47" s="65"/>
      <c r="AA47" s="65"/>
      <c r="AB47" s="65"/>
      <c r="AC47" s="65"/>
    </row>
    <row r="48" spans="1:29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</row>
    <row r="49" spans="1:29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</row>
    <row r="50" spans="1:29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</row>
    <row r="51" spans="1:29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</row>
    <row r="52" spans="1:29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</row>
    <row r="53" spans="1:29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</row>
    <row r="54" spans="1:29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</row>
    <row r="55" spans="1:29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</row>
    <row r="56" spans="1:29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</row>
    <row r="57" spans="1:29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</row>
    <row r="58" spans="1:29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</row>
  </sheetData>
  <mergeCells count="16">
    <mergeCell ref="R31:R32"/>
    <mergeCell ref="O31:O32"/>
    <mergeCell ref="A1:C2"/>
    <mergeCell ref="I31:I32"/>
    <mergeCell ref="A31:A32"/>
    <mergeCell ref="B31:B32"/>
    <mergeCell ref="C31:C32"/>
    <mergeCell ref="D31:D32"/>
    <mergeCell ref="A5:B6"/>
    <mergeCell ref="H5:I6"/>
    <mergeCell ref="O5:P6"/>
    <mergeCell ref="J31:J32"/>
    <mergeCell ref="K31:K32"/>
    <mergeCell ref="H31:H32"/>
    <mergeCell ref="P31:P32"/>
    <mergeCell ref="Q31:Q32"/>
  </mergeCells>
  <phoneticPr fontId="2"/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A229"/>
  <sheetViews>
    <sheetView showGridLines="0" zoomScaleNormal="100" workbookViewId="0">
      <selection activeCell="O15" sqref="O15"/>
    </sheetView>
  </sheetViews>
  <sheetFormatPr baseColWidth="10" defaultColWidth="8.796875" defaultRowHeight="14"/>
  <cols>
    <col min="1" max="1" width="10.3984375" style="17" customWidth="1"/>
    <col min="2" max="13" width="11.3984375" style="17" customWidth="1"/>
    <col min="14" max="14" width="10.796875" style="17" bestFit="1" customWidth="1"/>
    <col min="15" max="15" width="15.19921875" style="17" customWidth="1"/>
    <col min="16" max="16" width="11.3984375" style="17" bestFit="1" customWidth="1"/>
    <col min="17" max="18" width="14.3984375" style="17" customWidth="1"/>
    <col min="19" max="19" width="12.3984375" style="17" bestFit="1" customWidth="1"/>
    <col min="20" max="21" width="12.19921875" style="17" bestFit="1" customWidth="1"/>
    <col min="22" max="22" width="11" style="17" bestFit="1" customWidth="1"/>
    <col min="23" max="26" width="9.3984375" style="17" bestFit="1" customWidth="1"/>
    <col min="27" max="16384" width="8.796875" style="17"/>
  </cols>
  <sheetData>
    <row r="1" spans="1:24" ht="15">
      <c r="A1" s="113" t="s">
        <v>245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4">
      <c r="A2" s="113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</row>
    <row r="3" spans="1:24" ht="15" thickBot="1">
      <c r="A3" s="79" t="s">
        <v>231</v>
      </c>
      <c r="B3" s="79">
        <v>1</v>
      </c>
      <c r="C3" s="79">
        <v>2</v>
      </c>
      <c r="D3" s="79">
        <v>3</v>
      </c>
      <c r="E3" s="79">
        <v>4</v>
      </c>
      <c r="F3" s="79">
        <v>5</v>
      </c>
      <c r="G3" s="79">
        <v>6</v>
      </c>
      <c r="H3" s="79">
        <v>7</v>
      </c>
      <c r="I3" s="79">
        <v>8</v>
      </c>
      <c r="J3" s="79">
        <v>9</v>
      </c>
      <c r="K3" s="79">
        <v>10</v>
      </c>
      <c r="L3" s="79">
        <v>11</v>
      </c>
      <c r="M3" s="79">
        <v>12</v>
      </c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ht="15" thickTop="1">
      <c r="A4" s="164" t="s">
        <v>14</v>
      </c>
      <c r="B4" s="165" t="e">
        <f>calculate!C6</f>
        <v>#VALUE!</v>
      </c>
      <c r="C4" s="165" t="e">
        <f>calculate!D6</f>
        <v>#VALUE!</v>
      </c>
      <c r="D4" s="165" t="e">
        <f>calculate!E6</f>
        <v>#VALUE!</v>
      </c>
      <c r="E4" s="165" t="e">
        <f>calculate!F6</f>
        <v>#VALUE!</v>
      </c>
      <c r="F4" s="165" t="e">
        <f>calculate!G6</f>
        <v>#VALUE!</v>
      </c>
      <c r="G4" s="165" t="e">
        <f>calculate!H6</f>
        <v>#VALUE!</v>
      </c>
      <c r="H4" s="165" t="e">
        <f>calculate!I6</f>
        <v>#VALUE!</v>
      </c>
      <c r="I4" s="165" t="e">
        <f>calculate!J6</f>
        <v>#VALUE!</v>
      </c>
      <c r="J4" s="165" t="e">
        <f>calculate!K6</f>
        <v>#VALUE!</v>
      </c>
      <c r="K4" s="165" t="e">
        <f>calculate!L6</f>
        <v>#VALUE!</v>
      </c>
      <c r="L4" s="165" t="e">
        <f>calculate!M6</f>
        <v>#VALUE!</v>
      </c>
      <c r="M4" s="166" t="e">
        <f>calculate!N6</f>
        <v>#VALUE!</v>
      </c>
      <c r="N4" s="65"/>
      <c r="O4" s="65"/>
      <c r="P4" s="167"/>
      <c r="Q4" s="167"/>
      <c r="R4" s="167"/>
      <c r="S4" s="65"/>
      <c r="T4" s="65"/>
      <c r="U4" s="65"/>
      <c r="V4" s="65"/>
      <c r="W4" s="65"/>
      <c r="X4" s="65"/>
    </row>
    <row r="5" spans="1:24">
      <c r="A5" s="164" t="s">
        <v>15</v>
      </c>
      <c r="B5" s="168" t="e">
        <f>calculate!C15</f>
        <v>#VALUE!</v>
      </c>
      <c r="C5" s="168" t="e">
        <f>calculate!D15</f>
        <v>#VALUE!</v>
      </c>
      <c r="D5" s="168" t="e">
        <f>calculate!E15</f>
        <v>#VALUE!</v>
      </c>
      <c r="E5" s="168" t="e">
        <f>calculate!F15</f>
        <v>#VALUE!</v>
      </c>
      <c r="F5" s="168" t="e">
        <f>calculate!G15</f>
        <v>#VALUE!</v>
      </c>
      <c r="G5" s="168" t="e">
        <f>calculate!H15</f>
        <v>#VALUE!</v>
      </c>
      <c r="H5" s="168" t="e">
        <f>calculate!I15</f>
        <v>#VALUE!</v>
      </c>
      <c r="I5" s="168" t="e">
        <f>calculate!J15</f>
        <v>#VALUE!</v>
      </c>
      <c r="J5" s="168" t="e">
        <f>calculate!K15</f>
        <v>#VALUE!</v>
      </c>
      <c r="K5" s="168" t="e">
        <f>calculate!L15</f>
        <v>#VALUE!</v>
      </c>
      <c r="L5" s="168" t="e">
        <f>calculate!M15</f>
        <v>#VALUE!</v>
      </c>
      <c r="M5" s="169" t="e">
        <f>calculate!N15</f>
        <v>#VALUE!</v>
      </c>
      <c r="N5" s="65"/>
      <c r="O5" s="65"/>
      <c r="P5" s="167"/>
      <c r="Q5" s="167"/>
      <c r="R5" s="167"/>
      <c r="S5" s="65"/>
      <c r="T5" s="65"/>
      <c r="U5" s="65"/>
      <c r="V5" s="65"/>
      <c r="W5" s="65"/>
      <c r="X5" s="65"/>
    </row>
    <row r="6" spans="1:24">
      <c r="A6" s="164" t="s">
        <v>16</v>
      </c>
      <c r="B6" s="168" t="e">
        <f>calculate!C24</f>
        <v>#VALUE!</v>
      </c>
      <c r="C6" s="168" t="e">
        <f>calculate!D24</f>
        <v>#VALUE!</v>
      </c>
      <c r="D6" s="168" t="e">
        <f>calculate!E24</f>
        <v>#VALUE!</v>
      </c>
      <c r="E6" s="168" t="e">
        <f>calculate!F24</f>
        <v>#VALUE!</v>
      </c>
      <c r="F6" s="168" t="e">
        <f>calculate!G24</f>
        <v>#VALUE!</v>
      </c>
      <c r="G6" s="168" t="e">
        <f>calculate!H24</f>
        <v>#VALUE!</v>
      </c>
      <c r="H6" s="168" t="e">
        <f>calculate!I24</f>
        <v>#VALUE!</v>
      </c>
      <c r="I6" s="168" t="e">
        <f>calculate!J24</f>
        <v>#VALUE!</v>
      </c>
      <c r="J6" s="168" t="e">
        <f>calculate!K24</f>
        <v>#VALUE!</v>
      </c>
      <c r="K6" s="168" t="e">
        <f>calculate!L24</f>
        <v>#VALUE!</v>
      </c>
      <c r="L6" s="168" t="e">
        <f>calculate!M24</f>
        <v>#VALUE!</v>
      </c>
      <c r="M6" s="169" t="e">
        <f>calculate!N24</f>
        <v>#VALUE!</v>
      </c>
      <c r="N6" s="65"/>
      <c r="O6" s="65"/>
      <c r="P6" s="167"/>
      <c r="Q6" s="167"/>
      <c r="R6" s="167"/>
      <c r="S6" s="65"/>
      <c r="T6" s="65"/>
      <c r="U6" s="65"/>
      <c r="V6" s="65"/>
      <c r="W6" s="65"/>
      <c r="X6" s="65"/>
    </row>
    <row r="7" spans="1:24">
      <c r="A7" s="164" t="s">
        <v>17</v>
      </c>
      <c r="B7" s="168" t="e">
        <f>calculate!C33</f>
        <v>#VALUE!</v>
      </c>
      <c r="C7" s="168" t="e">
        <f>calculate!D33</f>
        <v>#VALUE!</v>
      </c>
      <c r="D7" s="168" t="e">
        <f>calculate!E33</f>
        <v>#VALUE!</v>
      </c>
      <c r="E7" s="168" t="e">
        <f>calculate!F33</f>
        <v>#VALUE!</v>
      </c>
      <c r="F7" s="168" t="e">
        <f>calculate!G33</f>
        <v>#VALUE!</v>
      </c>
      <c r="G7" s="168" t="e">
        <f>calculate!H33</f>
        <v>#VALUE!</v>
      </c>
      <c r="H7" s="168" t="e">
        <f>calculate!I33</f>
        <v>#VALUE!</v>
      </c>
      <c r="I7" s="168" t="e">
        <f>calculate!J33</f>
        <v>#VALUE!</v>
      </c>
      <c r="J7" s="168" t="e">
        <f>calculate!K33</f>
        <v>#VALUE!</v>
      </c>
      <c r="K7" s="168" t="e">
        <f>calculate!L33</f>
        <v>#VALUE!</v>
      </c>
      <c r="L7" s="168" t="e">
        <f>calculate!M33</f>
        <v>#VALUE!</v>
      </c>
      <c r="M7" s="169" t="e">
        <f>calculate!N33</f>
        <v>#VALUE!</v>
      </c>
      <c r="N7" s="65"/>
      <c r="O7" s="65"/>
      <c r="P7" s="167"/>
      <c r="Q7" s="167"/>
      <c r="R7" s="167"/>
      <c r="S7" s="65"/>
      <c r="T7" s="65"/>
      <c r="U7" s="65"/>
      <c r="V7" s="65"/>
      <c r="W7" s="65"/>
      <c r="X7" s="65"/>
    </row>
    <row r="8" spans="1:24">
      <c r="A8" s="164" t="s">
        <v>18</v>
      </c>
      <c r="B8" s="168" t="e">
        <f>calculate!C42</f>
        <v>#VALUE!</v>
      </c>
      <c r="C8" s="168" t="e">
        <f>calculate!D42</f>
        <v>#VALUE!</v>
      </c>
      <c r="D8" s="168" t="e">
        <f>calculate!E42</f>
        <v>#VALUE!</v>
      </c>
      <c r="E8" s="168" t="e">
        <f>calculate!F42</f>
        <v>#VALUE!</v>
      </c>
      <c r="F8" s="168" t="e">
        <f>calculate!G42</f>
        <v>#VALUE!</v>
      </c>
      <c r="G8" s="168" t="e">
        <f>calculate!H42</f>
        <v>#VALUE!</v>
      </c>
      <c r="H8" s="168" t="e">
        <f>calculate!I42</f>
        <v>#VALUE!</v>
      </c>
      <c r="I8" s="168" t="e">
        <f>calculate!J42</f>
        <v>#VALUE!</v>
      </c>
      <c r="J8" s="168" t="e">
        <f>calculate!K42</f>
        <v>#VALUE!</v>
      </c>
      <c r="K8" s="168" t="e">
        <f>calculate!L42</f>
        <v>#VALUE!</v>
      </c>
      <c r="L8" s="168" t="e">
        <f>calculate!M42</f>
        <v>#VALUE!</v>
      </c>
      <c r="M8" s="169" t="e">
        <f>calculate!N42</f>
        <v>#VALUE!</v>
      </c>
      <c r="N8" s="65"/>
      <c r="O8" s="65"/>
      <c r="P8" s="167"/>
      <c r="Q8" s="167"/>
      <c r="R8" s="167"/>
      <c r="S8" s="65"/>
      <c r="T8" s="65"/>
      <c r="U8" s="65"/>
      <c r="V8" s="65"/>
      <c r="W8" s="65"/>
      <c r="X8" s="65"/>
    </row>
    <row r="9" spans="1:24">
      <c r="A9" s="164" t="s">
        <v>19</v>
      </c>
      <c r="B9" s="168" t="e">
        <f>calculate!C51</f>
        <v>#VALUE!</v>
      </c>
      <c r="C9" s="168" t="e">
        <f>calculate!D51</f>
        <v>#VALUE!</v>
      </c>
      <c r="D9" s="168" t="e">
        <f>calculate!E51</f>
        <v>#VALUE!</v>
      </c>
      <c r="E9" s="168" t="e">
        <f>calculate!F51</f>
        <v>#VALUE!</v>
      </c>
      <c r="F9" s="168" t="e">
        <f>calculate!G51</f>
        <v>#VALUE!</v>
      </c>
      <c r="G9" s="168" t="e">
        <f>calculate!H51</f>
        <v>#VALUE!</v>
      </c>
      <c r="H9" s="168" t="e">
        <f>calculate!I51</f>
        <v>#VALUE!</v>
      </c>
      <c r="I9" s="168" t="e">
        <f>calculate!J51</f>
        <v>#VALUE!</v>
      </c>
      <c r="J9" s="168" t="e">
        <f>calculate!K51</f>
        <v>#VALUE!</v>
      </c>
      <c r="K9" s="168" t="e">
        <f>calculate!L51</f>
        <v>#VALUE!</v>
      </c>
      <c r="L9" s="168" t="e">
        <f>calculate!M51</f>
        <v>#VALUE!</v>
      </c>
      <c r="M9" s="169" t="e">
        <f>calculate!N51</f>
        <v>#VALUE!</v>
      </c>
      <c r="N9" s="65"/>
      <c r="O9" s="65"/>
      <c r="P9" s="167"/>
      <c r="Q9" s="167"/>
      <c r="R9" s="167"/>
      <c r="S9" s="65"/>
      <c r="T9" s="65"/>
      <c r="U9" s="65"/>
      <c r="V9" s="65"/>
      <c r="W9" s="65"/>
      <c r="X9" s="65"/>
    </row>
    <row r="10" spans="1:24">
      <c r="A10" s="164" t="s">
        <v>20</v>
      </c>
      <c r="B10" s="168" t="e">
        <f>calculate!C60</f>
        <v>#VALUE!</v>
      </c>
      <c r="C10" s="168" t="e">
        <f>calculate!D60</f>
        <v>#VALUE!</v>
      </c>
      <c r="D10" s="168" t="e">
        <f>calculate!E60</f>
        <v>#VALUE!</v>
      </c>
      <c r="E10" s="168" t="e">
        <f>calculate!F60</f>
        <v>#VALUE!</v>
      </c>
      <c r="F10" s="168" t="e">
        <f>calculate!G60</f>
        <v>#VALUE!</v>
      </c>
      <c r="G10" s="168" t="e">
        <f>calculate!H60</f>
        <v>#VALUE!</v>
      </c>
      <c r="H10" s="168" t="e">
        <f>calculate!I60</f>
        <v>#VALUE!</v>
      </c>
      <c r="I10" s="168" t="e">
        <f>calculate!J60</f>
        <v>#VALUE!</v>
      </c>
      <c r="J10" s="168" t="e">
        <f>calculate!K60</f>
        <v>#VALUE!</v>
      </c>
      <c r="K10" s="168" t="e">
        <f>calculate!L60</f>
        <v>#VALUE!</v>
      </c>
      <c r="L10" s="168" t="e">
        <f>calculate!M60</f>
        <v>#VALUE!</v>
      </c>
      <c r="M10" s="169" t="e">
        <f>calculate!N60</f>
        <v>#VALUE!</v>
      </c>
      <c r="N10" s="65"/>
      <c r="O10" s="65"/>
      <c r="P10" s="167"/>
      <c r="Q10" s="167"/>
      <c r="R10" s="167"/>
      <c r="S10" s="65"/>
      <c r="T10" s="65"/>
      <c r="U10" s="65"/>
      <c r="V10" s="65"/>
      <c r="W10" s="65"/>
      <c r="X10" s="65"/>
    </row>
    <row r="11" spans="1:24" ht="15" thickBot="1">
      <c r="A11" s="164" t="s">
        <v>21</v>
      </c>
      <c r="B11" s="170" t="e">
        <f>calculate!C69</f>
        <v>#VALUE!</v>
      </c>
      <c r="C11" s="170" t="e">
        <f>calculate!D69</f>
        <v>#VALUE!</v>
      </c>
      <c r="D11" s="170" t="e">
        <f>calculate!E69</f>
        <v>#VALUE!</v>
      </c>
      <c r="E11" s="170" t="e">
        <f>calculate!F69</f>
        <v>#VALUE!</v>
      </c>
      <c r="F11" s="170" t="e">
        <f>calculate!G69</f>
        <v>#VALUE!</v>
      </c>
      <c r="G11" s="171" t="e">
        <f>calculate!H69</f>
        <v>#VALUE!</v>
      </c>
      <c r="H11" s="171" t="e">
        <f>calculate!I69</f>
        <v>#VALUE!</v>
      </c>
      <c r="I11" s="171" t="e">
        <f>calculate!J69</f>
        <v>#VALUE!</v>
      </c>
      <c r="J11" s="171" t="e">
        <f>calculate!K69</f>
        <v>#VALUE!</v>
      </c>
      <c r="K11" s="171" t="e">
        <f>calculate!L69</f>
        <v>#VALUE!</v>
      </c>
      <c r="L11" s="171" t="e">
        <f>calculate!M69</f>
        <v>#VALUE!</v>
      </c>
      <c r="M11" s="172" t="e">
        <f>calculate!N69</f>
        <v>#VALUE!</v>
      </c>
      <c r="N11" s="65"/>
      <c r="O11" s="65"/>
      <c r="P11" s="167"/>
      <c r="Q11" s="167"/>
      <c r="R11" s="167"/>
      <c r="S11" s="65"/>
      <c r="T11" s="65"/>
      <c r="U11" s="65"/>
      <c r="V11" s="65"/>
      <c r="W11" s="65"/>
      <c r="X11" s="65"/>
    </row>
    <row r="12" spans="1:24" ht="15" thickTop="1">
      <c r="A12" s="65"/>
      <c r="B12" s="173"/>
      <c r="C12" s="173"/>
      <c r="D12" s="173"/>
      <c r="E12" s="173"/>
      <c r="F12" s="173"/>
      <c r="G12" s="173"/>
      <c r="H12" s="173"/>
      <c r="I12" s="173"/>
      <c r="J12" s="65"/>
      <c r="K12" s="65"/>
      <c r="L12" s="65"/>
      <c r="M12" s="65"/>
      <c r="N12" s="65"/>
      <c r="O12" s="65"/>
      <c r="P12" s="167"/>
      <c r="Q12" s="167"/>
      <c r="R12" s="167"/>
      <c r="S12" s="65"/>
      <c r="T12" s="65"/>
      <c r="U12" s="65"/>
      <c r="V12" s="65"/>
      <c r="W12" s="65"/>
      <c r="X12" s="65"/>
    </row>
    <row r="13" spans="1:24" ht="15" thickBot="1">
      <c r="A13" s="174" t="s">
        <v>232</v>
      </c>
      <c r="B13" s="175">
        <v>1</v>
      </c>
      <c r="C13" s="175">
        <v>2</v>
      </c>
      <c r="D13" s="175">
        <v>3</v>
      </c>
      <c r="E13" s="175">
        <v>4</v>
      </c>
      <c r="F13" s="175">
        <v>5</v>
      </c>
      <c r="G13" s="175">
        <v>6</v>
      </c>
      <c r="H13" s="175">
        <v>7</v>
      </c>
      <c r="I13" s="175">
        <v>8</v>
      </c>
      <c r="J13" s="79">
        <v>9</v>
      </c>
      <c r="K13" s="79">
        <v>10</v>
      </c>
      <c r="L13" s="79">
        <v>11</v>
      </c>
      <c r="M13" s="79">
        <v>12</v>
      </c>
      <c r="N13" s="65"/>
      <c r="O13" s="65"/>
      <c r="P13" s="167"/>
      <c r="Q13" s="167"/>
      <c r="R13" s="167"/>
      <c r="S13" s="65"/>
      <c r="T13" s="65"/>
      <c r="U13" s="65"/>
      <c r="V13" s="65"/>
      <c r="W13" s="65"/>
      <c r="X13" s="65"/>
    </row>
    <row r="14" spans="1:24" ht="15" thickTop="1">
      <c r="A14" s="135" t="s">
        <v>6</v>
      </c>
      <c r="B14" s="176" t="e">
        <f>calculate!C7</f>
        <v>#VALUE!</v>
      </c>
      <c r="C14" s="177" t="e">
        <f>calculate!D7</f>
        <v>#VALUE!</v>
      </c>
      <c r="D14" s="177" t="e">
        <f>calculate!E7</f>
        <v>#VALUE!</v>
      </c>
      <c r="E14" s="177" t="e">
        <f>calculate!F7</f>
        <v>#VALUE!</v>
      </c>
      <c r="F14" s="177" t="e">
        <f>calculate!G7</f>
        <v>#VALUE!</v>
      </c>
      <c r="G14" s="177" t="e">
        <f>calculate!H7</f>
        <v>#VALUE!</v>
      </c>
      <c r="H14" s="177" t="e">
        <f>calculate!I7</f>
        <v>#VALUE!</v>
      </c>
      <c r="I14" s="177" t="e">
        <f>calculate!J7</f>
        <v>#VALUE!</v>
      </c>
      <c r="J14" s="177" t="e">
        <f>calculate!K7</f>
        <v>#VALUE!</v>
      </c>
      <c r="K14" s="177" t="e">
        <f>calculate!L7</f>
        <v>#VALUE!</v>
      </c>
      <c r="L14" s="177" t="e">
        <f>calculate!M7</f>
        <v>#VALUE!</v>
      </c>
      <c r="M14" s="178" t="e">
        <f>calculate!N7</f>
        <v>#VALUE!</v>
      </c>
      <c r="N14" s="65"/>
      <c r="O14" s="65"/>
      <c r="P14" s="167"/>
      <c r="Q14" s="167"/>
      <c r="R14" s="167"/>
      <c r="S14" s="65"/>
      <c r="T14" s="65"/>
      <c r="U14" s="65"/>
      <c r="V14" s="65"/>
      <c r="W14" s="65"/>
      <c r="X14" s="65"/>
    </row>
    <row r="15" spans="1:24">
      <c r="A15" s="135" t="s">
        <v>7</v>
      </c>
      <c r="B15" s="179" t="e">
        <f>calculate!C16</f>
        <v>#VALUE!</v>
      </c>
      <c r="C15" s="180" t="e">
        <f>calculate!D16</f>
        <v>#VALUE!</v>
      </c>
      <c r="D15" s="180" t="e">
        <f>calculate!E16</f>
        <v>#VALUE!</v>
      </c>
      <c r="E15" s="180" t="e">
        <f>calculate!F16</f>
        <v>#VALUE!</v>
      </c>
      <c r="F15" s="180" t="e">
        <f>calculate!G16</f>
        <v>#VALUE!</v>
      </c>
      <c r="G15" s="180" t="e">
        <f>calculate!H16</f>
        <v>#VALUE!</v>
      </c>
      <c r="H15" s="180" t="e">
        <f>calculate!I16</f>
        <v>#VALUE!</v>
      </c>
      <c r="I15" s="180" t="e">
        <f>calculate!J16</f>
        <v>#VALUE!</v>
      </c>
      <c r="J15" s="180" t="e">
        <f>calculate!K16</f>
        <v>#VALUE!</v>
      </c>
      <c r="K15" s="180" t="e">
        <f>calculate!L16</f>
        <v>#VALUE!</v>
      </c>
      <c r="L15" s="180" t="e">
        <f>calculate!M16</f>
        <v>#VALUE!</v>
      </c>
      <c r="M15" s="181" t="e">
        <f>calculate!N16</f>
        <v>#VALUE!</v>
      </c>
      <c r="N15" s="65"/>
      <c r="O15" s="65"/>
      <c r="P15" s="167"/>
      <c r="Q15" s="167"/>
      <c r="R15" s="167"/>
      <c r="S15" s="65"/>
      <c r="T15" s="65"/>
      <c r="U15" s="65"/>
      <c r="V15" s="65"/>
      <c r="W15" s="65"/>
      <c r="X15" s="65"/>
    </row>
    <row r="16" spans="1:24">
      <c r="A16" s="135" t="s">
        <v>8</v>
      </c>
      <c r="B16" s="179" t="e">
        <f>calculate!C25</f>
        <v>#VALUE!</v>
      </c>
      <c r="C16" s="180" t="e">
        <f>calculate!D25</f>
        <v>#VALUE!</v>
      </c>
      <c r="D16" s="180" t="e">
        <f>calculate!E25</f>
        <v>#VALUE!</v>
      </c>
      <c r="E16" s="180" t="e">
        <f>calculate!F25</f>
        <v>#VALUE!</v>
      </c>
      <c r="F16" s="180" t="e">
        <f>calculate!G25</f>
        <v>#VALUE!</v>
      </c>
      <c r="G16" s="180" t="e">
        <f>calculate!H25</f>
        <v>#VALUE!</v>
      </c>
      <c r="H16" s="180" t="e">
        <f>calculate!I25</f>
        <v>#VALUE!</v>
      </c>
      <c r="I16" s="180" t="e">
        <f>calculate!J25</f>
        <v>#VALUE!</v>
      </c>
      <c r="J16" s="180" t="e">
        <f>calculate!K25</f>
        <v>#VALUE!</v>
      </c>
      <c r="K16" s="180" t="e">
        <f>calculate!L25</f>
        <v>#VALUE!</v>
      </c>
      <c r="L16" s="180" t="e">
        <f>calculate!M25</f>
        <v>#VALUE!</v>
      </c>
      <c r="M16" s="181" t="e">
        <f>calculate!N25</f>
        <v>#VALUE!</v>
      </c>
      <c r="N16" s="65"/>
      <c r="O16" s="65"/>
      <c r="P16" s="167"/>
      <c r="Q16" s="167"/>
      <c r="R16" s="167"/>
      <c r="S16" s="65"/>
      <c r="T16" s="65"/>
      <c r="U16" s="65"/>
      <c r="V16" s="65"/>
      <c r="W16" s="65"/>
      <c r="X16" s="65"/>
    </row>
    <row r="17" spans="1:24">
      <c r="A17" s="135" t="s">
        <v>9</v>
      </c>
      <c r="B17" s="179" t="e">
        <f>calculate!C34</f>
        <v>#VALUE!</v>
      </c>
      <c r="C17" s="180" t="e">
        <f>calculate!D34</f>
        <v>#VALUE!</v>
      </c>
      <c r="D17" s="180" t="e">
        <f>calculate!E34</f>
        <v>#VALUE!</v>
      </c>
      <c r="E17" s="180" t="e">
        <f>calculate!F34</f>
        <v>#VALUE!</v>
      </c>
      <c r="F17" s="180" t="e">
        <f>calculate!G34</f>
        <v>#VALUE!</v>
      </c>
      <c r="G17" s="180" t="e">
        <f>calculate!H34</f>
        <v>#VALUE!</v>
      </c>
      <c r="H17" s="180" t="e">
        <f>calculate!I34</f>
        <v>#VALUE!</v>
      </c>
      <c r="I17" s="180" t="e">
        <f>calculate!J34</f>
        <v>#VALUE!</v>
      </c>
      <c r="J17" s="180" t="e">
        <f>calculate!K34</f>
        <v>#VALUE!</v>
      </c>
      <c r="K17" s="180" t="e">
        <f>calculate!L34</f>
        <v>#VALUE!</v>
      </c>
      <c r="L17" s="180" t="e">
        <f>calculate!M34</f>
        <v>#VALUE!</v>
      </c>
      <c r="M17" s="181" t="e">
        <f>calculate!N34</f>
        <v>#VALUE!</v>
      </c>
      <c r="N17" s="65"/>
      <c r="O17" s="65"/>
      <c r="P17" s="167"/>
      <c r="Q17" s="167"/>
      <c r="R17" s="167"/>
      <c r="S17" s="65"/>
      <c r="T17" s="65"/>
      <c r="U17" s="65"/>
      <c r="V17" s="65"/>
      <c r="W17" s="65"/>
      <c r="X17" s="65"/>
    </row>
    <row r="18" spans="1:24">
      <c r="A18" s="135" t="s">
        <v>10</v>
      </c>
      <c r="B18" s="179" t="e">
        <f>calculate!C43</f>
        <v>#VALUE!</v>
      </c>
      <c r="C18" s="180" t="e">
        <f>calculate!D43</f>
        <v>#VALUE!</v>
      </c>
      <c r="D18" s="180" t="e">
        <f>calculate!E43</f>
        <v>#VALUE!</v>
      </c>
      <c r="E18" s="180" t="e">
        <f>calculate!F43</f>
        <v>#VALUE!</v>
      </c>
      <c r="F18" s="180" t="e">
        <f>calculate!G43</f>
        <v>#VALUE!</v>
      </c>
      <c r="G18" s="180" t="e">
        <f>calculate!H43</f>
        <v>#VALUE!</v>
      </c>
      <c r="H18" s="180" t="e">
        <f>calculate!I43</f>
        <v>#VALUE!</v>
      </c>
      <c r="I18" s="180" t="e">
        <f>calculate!J43</f>
        <v>#VALUE!</v>
      </c>
      <c r="J18" s="180" t="e">
        <f>calculate!K43</f>
        <v>#VALUE!</v>
      </c>
      <c r="K18" s="180" t="e">
        <f>calculate!L43</f>
        <v>#VALUE!</v>
      </c>
      <c r="L18" s="180" t="e">
        <f>calculate!M43</f>
        <v>#VALUE!</v>
      </c>
      <c r="M18" s="181" t="e">
        <f>calculate!N43</f>
        <v>#VALUE!</v>
      </c>
      <c r="N18" s="65"/>
      <c r="O18" s="65"/>
      <c r="P18" s="167"/>
      <c r="Q18" s="167"/>
      <c r="R18" s="167"/>
      <c r="S18" s="65"/>
      <c r="T18" s="65"/>
      <c r="U18" s="65"/>
      <c r="V18" s="65"/>
      <c r="W18" s="65"/>
      <c r="X18" s="65"/>
    </row>
    <row r="19" spans="1:24">
      <c r="A19" s="135" t="s">
        <v>11</v>
      </c>
      <c r="B19" s="179" t="e">
        <f>calculate!C52</f>
        <v>#VALUE!</v>
      </c>
      <c r="C19" s="180" t="e">
        <f>calculate!D52</f>
        <v>#VALUE!</v>
      </c>
      <c r="D19" s="180" t="e">
        <f>calculate!E52</f>
        <v>#VALUE!</v>
      </c>
      <c r="E19" s="180" t="e">
        <f>calculate!F52</f>
        <v>#VALUE!</v>
      </c>
      <c r="F19" s="180" t="e">
        <f>calculate!G52</f>
        <v>#VALUE!</v>
      </c>
      <c r="G19" s="180" t="e">
        <f>calculate!H52</f>
        <v>#VALUE!</v>
      </c>
      <c r="H19" s="180" t="e">
        <f>calculate!I52</f>
        <v>#VALUE!</v>
      </c>
      <c r="I19" s="180" t="e">
        <f>calculate!J52</f>
        <v>#VALUE!</v>
      </c>
      <c r="J19" s="180" t="e">
        <f>calculate!K52</f>
        <v>#VALUE!</v>
      </c>
      <c r="K19" s="180" t="e">
        <f>calculate!L52</f>
        <v>#VALUE!</v>
      </c>
      <c r="L19" s="180" t="e">
        <f>calculate!M52</f>
        <v>#VALUE!</v>
      </c>
      <c r="M19" s="181" t="e">
        <f>calculate!N52</f>
        <v>#VALUE!</v>
      </c>
      <c r="N19" s="65"/>
      <c r="O19" s="65"/>
      <c r="P19" s="167"/>
      <c r="Q19" s="167"/>
      <c r="R19" s="167"/>
      <c r="S19" s="65"/>
      <c r="T19" s="65"/>
      <c r="U19" s="65"/>
      <c r="V19" s="65"/>
      <c r="W19" s="65"/>
      <c r="X19" s="65"/>
    </row>
    <row r="20" spans="1:24">
      <c r="A20" s="135" t="s">
        <v>12</v>
      </c>
      <c r="B20" s="179" t="e">
        <f>calculate!C61</f>
        <v>#VALUE!</v>
      </c>
      <c r="C20" s="180" t="e">
        <f>calculate!D61</f>
        <v>#VALUE!</v>
      </c>
      <c r="D20" s="180" t="e">
        <f>calculate!E61</f>
        <v>#VALUE!</v>
      </c>
      <c r="E20" s="180" t="e">
        <f>calculate!F61</f>
        <v>#VALUE!</v>
      </c>
      <c r="F20" s="180" t="e">
        <f>calculate!G61</f>
        <v>#VALUE!</v>
      </c>
      <c r="G20" s="180" t="e">
        <f>calculate!H61</f>
        <v>#VALUE!</v>
      </c>
      <c r="H20" s="180" t="e">
        <f>calculate!I61</f>
        <v>#VALUE!</v>
      </c>
      <c r="I20" s="180" t="e">
        <f>calculate!J61</f>
        <v>#VALUE!</v>
      </c>
      <c r="J20" s="180" t="e">
        <f>calculate!K61</f>
        <v>#VALUE!</v>
      </c>
      <c r="K20" s="180" t="e">
        <f>calculate!L61</f>
        <v>#VALUE!</v>
      </c>
      <c r="L20" s="180" t="e">
        <f>calculate!M61</f>
        <v>#VALUE!</v>
      </c>
      <c r="M20" s="181" t="e">
        <f>calculate!N61</f>
        <v>#VALUE!</v>
      </c>
      <c r="N20" s="65"/>
      <c r="O20" s="65"/>
      <c r="P20" s="167"/>
      <c r="Q20" s="167"/>
      <c r="R20" s="167"/>
      <c r="S20" s="65"/>
      <c r="T20" s="65"/>
      <c r="U20" s="65"/>
      <c r="V20" s="65"/>
      <c r="W20" s="65"/>
      <c r="X20" s="65"/>
    </row>
    <row r="21" spans="1:24" ht="15" thickBot="1">
      <c r="A21" s="135" t="s">
        <v>13</v>
      </c>
      <c r="B21" s="182" t="e">
        <f>calculate!C70</f>
        <v>#VALUE!</v>
      </c>
      <c r="C21" s="183" t="e">
        <f>calculate!D70</f>
        <v>#VALUE!</v>
      </c>
      <c r="D21" s="183" t="e">
        <f>calculate!E70</f>
        <v>#VALUE!</v>
      </c>
      <c r="E21" s="183" t="e">
        <f>calculate!F70</f>
        <v>#VALUE!</v>
      </c>
      <c r="F21" s="183" t="e">
        <f>calculate!G70</f>
        <v>#VALUE!</v>
      </c>
      <c r="G21" s="183" t="e">
        <f>calculate!H70</f>
        <v>#VALUE!</v>
      </c>
      <c r="H21" s="183" t="e">
        <f>calculate!I70</f>
        <v>#VALUE!</v>
      </c>
      <c r="I21" s="183" t="e">
        <f>calculate!J70</f>
        <v>#VALUE!</v>
      </c>
      <c r="J21" s="183" t="e">
        <f>calculate!K70</f>
        <v>#VALUE!</v>
      </c>
      <c r="K21" s="183" t="e">
        <f>calculate!L70</f>
        <v>#VALUE!</v>
      </c>
      <c r="L21" s="183" t="e">
        <f>calculate!M70</f>
        <v>#VALUE!</v>
      </c>
      <c r="M21" s="184" t="e">
        <f>calculate!N70</f>
        <v>#VALUE!</v>
      </c>
      <c r="N21" s="65"/>
      <c r="O21" s="65"/>
      <c r="P21" s="167"/>
      <c r="Q21" s="167"/>
      <c r="R21" s="167"/>
      <c r="S21" s="65"/>
      <c r="T21" s="65"/>
      <c r="U21" s="65"/>
      <c r="V21" s="65"/>
      <c r="W21" s="65"/>
      <c r="X21" s="65"/>
    </row>
    <row r="22" spans="1:24" ht="15" thickTop="1">
      <c r="A22" s="65"/>
      <c r="B22" s="173"/>
      <c r="C22" s="173"/>
      <c r="D22" s="173"/>
      <c r="E22" s="173"/>
      <c r="F22" s="173"/>
      <c r="G22" s="173"/>
      <c r="H22" s="173"/>
      <c r="I22" s="173"/>
      <c r="J22" s="65"/>
      <c r="K22" s="65"/>
      <c r="L22" s="65"/>
      <c r="M22" s="65"/>
      <c r="N22" s="65"/>
      <c r="O22" s="65"/>
      <c r="P22" s="167"/>
      <c r="Q22" s="167"/>
      <c r="R22" s="167"/>
      <c r="S22" s="65"/>
      <c r="T22" s="65"/>
      <c r="U22" s="65"/>
      <c r="V22" s="65"/>
      <c r="W22" s="65"/>
      <c r="X22" s="65"/>
    </row>
    <row r="23" spans="1:24" ht="15" thickBot="1">
      <c r="A23" s="174" t="s">
        <v>233</v>
      </c>
      <c r="B23" s="175">
        <v>1</v>
      </c>
      <c r="C23" s="175">
        <v>2</v>
      </c>
      <c r="D23" s="175">
        <v>3</v>
      </c>
      <c r="E23" s="175">
        <v>4</v>
      </c>
      <c r="F23" s="175">
        <v>5</v>
      </c>
      <c r="G23" s="175">
        <v>6</v>
      </c>
      <c r="H23" s="175">
        <v>7</v>
      </c>
      <c r="I23" s="175">
        <v>8</v>
      </c>
      <c r="J23" s="79">
        <v>9</v>
      </c>
      <c r="K23" s="79">
        <v>10</v>
      </c>
      <c r="L23" s="79">
        <v>11</v>
      </c>
      <c r="M23" s="79">
        <v>12</v>
      </c>
      <c r="N23" s="65"/>
      <c r="O23" s="65"/>
      <c r="P23" s="167"/>
      <c r="Q23" s="167"/>
      <c r="R23" s="167"/>
      <c r="S23" s="65"/>
      <c r="T23" s="65"/>
      <c r="U23" s="65"/>
      <c r="V23" s="65"/>
      <c r="W23" s="65"/>
      <c r="X23" s="65"/>
    </row>
    <row r="24" spans="1:24" ht="15" thickTop="1">
      <c r="A24" s="185" t="s">
        <v>14</v>
      </c>
      <c r="B24" s="186" t="e">
        <f>calculate!C8</f>
        <v>#VALUE!</v>
      </c>
      <c r="C24" s="186" t="e">
        <f>calculate!D8</f>
        <v>#VALUE!</v>
      </c>
      <c r="D24" s="186" t="e">
        <f>calculate!E8</f>
        <v>#VALUE!</v>
      </c>
      <c r="E24" s="186" t="e">
        <f>calculate!F8</f>
        <v>#VALUE!</v>
      </c>
      <c r="F24" s="186" t="e">
        <f>calculate!G8</f>
        <v>#VALUE!</v>
      </c>
      <c r="G24" s="186" t="e">
        <f>calculate!H8</f>
        <v>#VALUE!</v>
      </c>
      <c r="H24" s="186" t="e">
        <f>calculate!I8</f>
        <v>#VALUE!</v>
      </c>
      <c r="I24" s="186" t="e">
        <f>calculate!J8</f>
        <v>#VALUE!</v>
      </c>
      <c r="J24" s="186" t="e">
        <f>calculate!K8</f>
        <v>#VALUE!</v>
      </c>
      <c r="K24" s="186" t="e">
        <f>calculate!L8</f>
        <v>#VALUE!</v>
      </c>
      <c r="L24" s="186" t="e">
        <f>calculate!M8</f>
        <v>#VALUE!</v>
      </c>
      <c r="M24" s="187" t="e">
        <f>calculate!N8</f>
        <v>#VALUE!</v>
      </c>
      <c r="N24" s="65"/>
      <c r="O24" s="65"/>
      <c r="P24" s="167"/>
      <c r="Q24" s="167"/>
      <c r="R24" s="167"/>
      <c r="S24" s="65"/>
      <c r="T24" s="65"/>
      <c r="U24" s="65"/>
      <c r="V24" s="65"/>
      <c r="W24" s="65"/>
      <c r="X24" s="65"/>
    </row>
    <row r="25" spans="1:24">
      <c r="A25" s="185" t="s">
        <v>15</v>
      </c>
      <c r="B25" s="188" t="e">
        <f>calculate!C17</f>
        <v>#VALUE!</v>
      </c>
      <c r="C25" s="188" t="e">
        <f>calculate!D17</f>
        <v>#VALUE!</v>
      </c>
      <c r="D25" s="188" t="e">
        <f>calculate!E17</f>
        <v>#VALUE!</v>
      </c>
      <c r="E25" s="188" t="e">
        <f>calculate!F17</f>
        <v>#VALUE!</v>
      </c>
      <c r="F25" s="188" t="e">
        <f>calculate!G17</f>
        <v>#VALUE!</v>
      </c>
      <c r="G25" s="188" t="e">
        <f>calculate!H17</f>
        <v>#VALUE!</v>
      </c>
      <c r="H25" s="188" t="e">
        <f>calculate!I17</f>
        <v>#VALUE!</v>
      </c>
      <c r="I25" s="188" t="e">
        <f>calculate!J17</f>
        <v>#VALUE!</v>
      </c>
      <c r="J25" s="188" t="e">
        <f>calculate!K17</f>
        <v>#VALUE!</v>
      </c>
      <c r="K25" s="188" t="e">
        <f>calculate!L17</f>
        <v>#VALUE!</v>
      </c>
      <c r="L25" s="188" t="e">
        <f>calculate!M17</f>
        <v>#VALUE!</v>
      </c>
      <c r="M25" s="189" t="e">
        <f>calculate!N17</f>
        <v>#VALUE!</v>
      </c>
      <c r="N25" s="65"/>
      <c r="O25" s="65"/>
      <c r="P25" s="167"/>
      <c r="Q25" s="167"/>
      <c r="R25" s="167"/>
      <c r="S25" s="65"/>
      <c r="T25" s="65"/>
      <c r="U25" s="65"/>
      <c r="V25" s="65"/>
      <c r="W25" s="65"/>
      <c r="X25" s="65"/>
    </row>
    <row r="26" spans="1:24">
      <c r="A26" s="185" t="s">
        <v>16</v>
      </c>
      <c r="B26" s="188" t="e">
        <f>calculate!C26</f>
        <v>#VALUE!</v>
      </c>
      <c r="C26" s="188" t="e">
        <f>calculate!D26</f>
        <v>#VALUE!</v>
      </c>
      <c r="D26" s="188" t="e">
        <f>calculate!E26</f>
        <v>#VALUE!</v>
      </c>
      <c r="E26" s="188" t="e">
        <f>calculate!F26</f>
        <v>#VALUE!</v>
      </c>
      <c r="F26" s="188" t="e">
        <f>calculate!G26</f>
        <v>#VALUE!</v>
      </c>
      <c r="G26" s="188" t="e">
        <f>calculate!H26</f>
        <v>#VALUE!</v>
      </c>
      <c r="H26" s="188" t="e">
        <f>calculate!I26</f>
        <v>#VALUE!</v>
      </c>
      <c r="I26" s="188" t="e">
        <f>calculate!J26</f>
        <v>#VALUE!</v>
      </c>
      <c r="J26" s="188" t="e">
        <f>calculate!K26</f>
        <v>#VALUE!</v>
      </c>
      <c r="K26" s="188" t="e">
        <f>calculate!L26</f>
        <v>#VALUE!</v>
      </c>
      <c r="L26" s="188" t="e">
        <f>calculate!M26</f>
        <v>#VALUE!</v>
      </c>
      <c r="M26" s="189" t="e">
        <f>calculate!N26</f>
        <v>#VALUE!</v>
      </c>
      <c r="N26" s="65"/>
      <c r="O26" s="65"/>
      <c r="P26" s="167"/>
      <c r="Q26" s="167"/>
      <c r="R26" s="167"/>
      <c r="S26" s="65"/>
      <c r="T26" s="65"/>
      <c r="U26" s="65"/>
      <c r="V26" s="65"/>
      <c r="W26" s="65"/>
      <c r="X26" s="65"/>
    </row>
    <row r="27" spans="1:24">
      <c r="A27" s="185" t="s">
        <v>17</v>
      </c>
      <c r="B27" s="188" t="e">
        <f>calculate!C35</f>
        <v>#VALUE!</v>
      </c>
      <c r="C27" s="188" t="e">
        <f>calculate!D35</f>
        <v>#VALUE!</v>
      </c>
      <c r="D27" s="188" t="e">
        <f>calculate!E35</f>
        <v>#VALUE!</v>
      </c>
      <c r="E27" s="188" t="e">
        <f>calculate!F35</f>
        <v>#VALUE!</v>
      </c>
      <c r="F27" s="188" t="e">
        <f>calculate!G35</f>
        <v>#VALUE!</v>
      </c>
      <c r="G27" s="188" t="e">
        <f>calculate!H35</f>
        <v>#VALUE!</v>
      </c>
      <c r="H27" s="188" t="e">
        <f>calculate!I35</f>
        <v>#VALUE!</v>
      </c>
      <c r="I27" s="188" t="e">
        <f>calculate!J35</f>
        <v>#VALUE!</v>
      </c>
      <c r="J27" s="188" t="e">
        <f>calculate!K35</f>
        <v>#VALUE!</v>
      </c>
      <c r="K27" s="188" t="e">
        <f>calculate!L35</f>
        <v>#VALUE!</v>
      </c>
      <c r="L27" s="188" t="e">
        <f>calculate!M35</f>
        <v>#VALUE!</v>
      </c>
      <c r="M27" s="189" t="e">
        <f>calculate!N35</f>
        <v>#VALUE!</v>
      </c>
      <c r="N27" s="65"/>
      <c r="O27" s="65"/>
      <c r="P27" s="167"/>
      <c r="Q27" s="167"/>
      <c r="R27" s="167"/>
      <c r="S27" s="65"/>
      <c r="T27" s="65"/>
      <c r="U27" s="65"/>
      <c r="V27" s="65"/>
      <c r="W27" s="65"/>
      <c r="X27" s="65"/>
    </row>
    <row r="28" spans="1:24">
      <c r="A28" s="185" t="s">
        <v>18</v>
      </c>
      <c r="B28" s="188" t="e">
        <f>calculate!C44</f>
        <v>#VALUE!</v>
      </c>
      <c r="C28" s="188" t="e">
        <f>calculate!D44</f>
        <v>#VALUE!</v>
      </c>
      <c r="D28" s="188" t="e">
        <f>calculate!E44</f>
        <v>#VALUE!</v>
      </c>
      <c r="E28" s="188" t="e">
        <f>calculate!F44</f>
        <v>#VALUE!</v>
      </c>
      <c r="F28" s="188" t="e">
        <f>calculate!G44</f>
        <v>#VALUE!</v>
      </c>
      <c r="G28" s="188" t="e">
        <f>calculate!H44</f>
        <v>#VALUE!</v>
      </c>
      <c r="H28" s="188" t="e">
        <f>calculate!I44</f>
        <v>#VALUE!</v>
      </c>
      <c r="I28" s="188" t="e">
        <f>calculate!J44</f>
        <v>#VALUE!</v>
      </c>
      <c r="J28" s="188" t="e">
        <f>calculate!K44</f>
        <v>#VALUE!</v>
      </c>
      <c r="K28" s="188" t="e">
        <f>calculate!L44</f>
        <v>#VALUE!</v>
      </c>
      <c r="L28" s="188" t="e">
        <f>calculate!M44</f>
        <v>#VALUE!</v>
      </c>
      <c r="M28" s="190" t="e">
        <f>calculate!N44</f>
        <v>#VALUE!</v>
      </c>
      <c r="N28" s="65"/>
      <c r="O28" s="65"/>
      <c r="P28" s="167"/>
      <c r="Q28" s="167"/>
      <c r="R28" s="167"/>
      <c r="S28" s="65"/>
      <c r="T28" s="65"/>
      <c r="U28" s="65"/>
      <c r="V28" s="65"/>
      <c r="W28" s="65"/>
      <c r="X28" s="65"/>
    </row>
    <row r="29" spans="1:24">
      <c r="A29" s="185" t="s">
        <v>19</v>
      </c>
      <c r="B29" s="188" t="e">
        <f>calculate!C53</f>
        <v>#VALUE!</v>
      </c>
      <c r="C29" s="188" t="e">
        <f>calculate!D53</f>
        <v>#VALUE!</v>
      </c>
      <c r="D29" s="188" t="e">
        <f>calculate!E53</f>
        <v>#VALUE!</v>
      </c>
      <c r="E29" s="188" t="e">
        <f>calculate!F53</f>
        <v>#VALUE!</v>
      </c>
      <c r="F29" s="188" t="e">
        <f>calculate!G53</f>
        <v>#VALUE!</v>
      </c>
      <c r="G29" s="188" t="e">
        <f>calculate!H53</f>
        <v>#VALUE!</v>
      </c>
      <c r="H29" s="188" t="e">
        <f>calculate!I53</f>
        <v>#VALUE!</v>
      </c>
      <c r="I29" s="188" t="e">
        <f>calculate!J53</f>
        <v>#VALUE!</v>
      </c>
      <c r="J29" s="188" t="e">
        <f>calculate!K53</f>
        <v>#VALUE!</v>
      </c>
      <c r="K29" s="188" t="e">
        <f>calculate!L53</f>
        <v>#VALUE!</v>
      </c>
      <c r="L29" s="188" t="e">
        <f>calculate!M53</f>
        <v>#VALUE!</v>
      </c>
      <c r="M29" s="190" t="e">
        <f>calculate!N53</f>
        <v>#VALUE!</v>
      </c>
      <c r="N29" s="65"/>
      <c r="O29" s="65"/>
      <c r="P29" s="167"/>
      <c r="Q29" s="167"/>
      <c r="R29" s="167"/>
      <c r="S29" s="65"/>
      <c r="T29" s="65"/>
      <c r="U29" s="65"/>
      <c r="V29" s="65"/>
      <c r="W29" s="65"/>
      <c r="X29" s="65"/>
    </row>
    <row r="30" spans="1:24">
      <c r="A30" s="185" t="s">
        <v>20</v>
      </c>
      <c r="B30" s="188" t="e">
        <f>calculate!C62</f>
        <v>#VALUE!</v>
      </c>
      <c r="C30" s="188" t="e">
        <f>calculate!D62</f>
        <v>#VALUE!</v>
      </c>
      <c r="D30" s="188" t="e">
        <f>calculate!E62</f>
        <v>#VALUE!</v>
      </c>
      <c r="E30" s="188" t="e">
        <f>calculate!F62</f>
        <v>#VALUE!</v>
      </c>
      <c r="F30" s="188" t="e">
        <f>calculate!G62</f>
        <v>#VALUE!</v>
      </c>
      <c r="G30" s="188" t="e">
        <f>calculate!H62</f>
        <v>#VALUE!</v>
      </c>
      <c r="H30" s="188" t="e">
        <f>calculate!I62</f>
        <v>#VALUE!</v>
      </c>
      <c r="I30" s="188" t="e">
        <f>calculate!J62</f>
        <v>#VALUE!</v>
      </c>
      <c r="J30" s="188" t="e">
        <f>calculate!K62</f>
        <v>#VALUE!</v>
      </c>
      <c r="K30" s="188" t="e">
        <f>calculate!L62</f>
        <v>#VALUE!</v>
      </c>
      <c r="L30" s="188" t="e">
        <f>calculate!M62</f>
        <v>#VALUE!</v>
      </c>
      <c r="M30" s="190" t="e">
        <f>calculate!N62</f>
        <v>#VALUE!</v>
      </c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</row>
    <row r="31" spans="1:24" ht="15" thickBot="1">
      <c r="A31" s="135" t="s">
        <v>21</v>
      </c>
      <c r="B31" s="191" t="e">
        <f>calculate!C71</f>
        <v>#VALUE!</v>
      </c>
      <c r="C31" s="192" t="e">
        <f>calculate!D71</f>
        <v>#VALUE!</v>
      </c>
      <c r="D31" s="192" t="e">
        <f>calculate!E71</f>
        <v>#VALUE!</v>
      </c>
      <c r="E31" s="192" t="e">
        <f>calculate!F71</f>
        <v>#VALUE!</v>
      </c>
      <c r="F31" s="192" t="e">
        <f>calculate!G71</f>
        <v>#VALUE!</v>
      </c>
      <c r="G31" s="192" t="e">
        <f>calculate!H71</f>
        <v>#VALUE!</v>
      </c>
      <c r="H31" s="192" t="e">
        <f>calculate!I71</f>
        <v>#VALUE!</v>
      </c>
      <c r="I31" s="192" t="e">
        <f>calculate!J71</f>
        <v>#VALUE!</v>
      </c>
      <c r="J31" s="192" t="e">
        <f>calculate!K71</f>
        <v>#VALUE!</v>
      </c>
      <c r="K31" s="192" t="e">
        <f>calculate!L71</f>
        <v>#VALUE!</v>
      </c>
      <c r="L31" s="192" t="e">
        <f>calculate!M71</f>
        <v>#VALUE!</v>
      </c>
      <c r="M31" s="193" t="e">
        <f>calculate!N71</f>
        <v>#VALUE!</v>
      </c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</row>
    <row r="32" spans="1:24" ht="15" thickTop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</row>
    <row r="33" spans="1:27">
      <c r="A33" s="65" t="s">
        <v>234</v>
      </c>
      <c r="B33" s="65" t="e">
        <f>B4/B24</f>
        <v>#VALUE!</v>
      </c>
      <c r="C33" s="65" t="e">
        <f t="shared" ref="C33:M33" si="0">C4/C24</f>
        <v>#VALUE!</v>
      </c>
      <c r="D33" s="65" t="e">
        <f t="shared" si="0"/>
        <v>#VALUE!</v>
      </c>
      <c r="E33" s="65" t="e">
        <f t="shared" si="0"/>
        <v>#VALUE!</v>
      </c>
      <c r="F33" s="65" t="e">
        <f t="shared" si="0"/>
        <v>#VALUE!</v>
      </c>
      <c r="G33" s="65" t="e">
        <f t="shared" si="0"/>
        <v>#VALUE!</v>
      </c>
      <c r="H33" s="65" t="e">
        <f t="shared" si="0"/>
        <v>#VALUE!</v>
      </c>
      <c r="I33" s="65" t="e">
        <f t="shared" si="0"/>
        <v>#VALUE!</v>
      </c>
      <c r="J33" s="65" t="e">
        <f t="shared" si="0"/>
        <v>#VALUE!</v>
      </c>
      <c r="K33" s="65" t="e">
        <f t="shared" si="0"/>
        <v>#VALUE!</v>
      </c>
      <c r="L33" s="65" t="e">
        <f t="shared" si="0"/>
        <v>#VALUE!</v>
      </c>
      <c r="M33" s="65" t="e">
        <f t="shared" si="0"/>
        <v>#VALUE!</v>
      </c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</row>
    <row r="34" spans="1:27">
      <c r="A34" s="65"/>
      <c r="B34" s="65" t="e">
        <f t="shared" ref="B34:M40" si="1">B5/B25</f>
        <v>#VALUE!</v>
      </c>
      <c r="C34" s="65" t="e">
        <f t="shared" si="1"/>
        <v>#VALUE!</v>
      </c>
      <c r="D34" s="65" t="e">
        <f t="shared" si="1"/>
        <v>#VALUE!</v>
      </c>
      <c r="E34" s="65" t="e">
        <f t="shared" si="1"/>
        <v>#VALUE!</v>
      </c>
      <c r="F34" s="65" t="e">
        <f t="shared" si="1"/>
        <v>#VALUE!</v>
      </c>
      <c r="G34" s="65" t="e">
        <f t="shared" si="1"/>
        <v>#VALUE!</v>
      </c>
      <c r="H34" s="65" t="e">
        <f t="shared" si="1"/>
        <v>#VALUE!</v>
      </c>
      <c r="I34" s="65" t="e">
        <f t="shared" si="1"/>
        <v>#VALUE!</v>
      </c>
      <c r="J34" s="65" t="e">
        <f t="shared" si="1"/>
        <v>#VALUE!</v>
      </c>
      <c r="K34" s="65" t="e">
        <f t="shared" si="1"/>
        <v>#VALUE!</v>
      </c>
      <c r="L34" s="65" t="e">
        <f t="shared" si="1"/>
        <v>#VALUE!</v>
      </c>
      <c r="M34" s="65" t="e">
        <f t="shared" si="1"/>
        <v>#VALUE!</v>
      </c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Z34" s="50"/>
      <c r="AA34" s="50"/>
    </row>
    <row r="35" spans="1:27">
      <c r="A35" s="65"/>
      <c r="B35" s="65" t="e">
        <f t="shared" si="1"/>
        <v>#VALUE!</v>
      </c>
      <c r="C35" s="65" t="e">
        <f t="shared" si="1"/>
        <v>#VALUE!</v>
      </c>
      <c r="D35" s="65" t="e">
        <f t="shared" si="1"/>
        <v>#VALUE!</v>
      </c>
      <c r="E35" s="65" t="e">
        <f t="shared" si="1"/>
        <v>#VALUE!</v>
      </c>
      <c r="F35" s="65" t="e">
        <f t="shared" si="1"/>
        <v>#VALUE!</v>
      </c>
      <c r="G35" s="65" t="e">
        <f t="shared" si="1"/>
        <v>#VALUE!</v>
      </c>
      <c r="H35" s="65" t="e">
        <f t="shared" si="1"/>
        <v>#VALUE!</v>
      </c>
      <c r="I35" s="65" t="e">
        <f t="shared" si="1"/>
        <v>#VALUE!</v>
      </c>
      <c r="J35" s="65" t="e">
        <f t="shared" si="1"/>
        <v>#VALUE!</v>
      </c>
      <c r="K35" s="65" t="e">
        <f t="shared" si="1"/>
        <v>#VALUE!</v>
      </c>
      <c r="L35" s="65" t="e">
        <f t="shared" si="1"/>
        <v>#VALUE!</v>
      </c>
      <c r="M35" s="65" t="e">
        <f t="shared" si="1"/>
        <v>#VALUE!</v>
      </c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</row>
    <row r="36" spans="1:27">
      <c r="A36" s="65"/>
      <c r="B36" s="65" t="e">
        <f t="shared" si="1"/>
        <v>#VALUE!</v>
      </c>
      <c r="C36" s="65" t="e">
        <f t="shared" si="1"/>
        <v>#VALUE!</v>
      </c>
      <c r="D36" s="65" t="e">
        <f t="shared" si="1"/>
        <v>#VALUE!</v>
      </c>
      <c r="E36" s="65" t="e">
        <f t="shared" si="1"/>
        <v>#VALUE!</v>
      </c>
      <c r="F36" s="65" t="e">
        <f t="shared" si="1"/>
        <v>#VALUE!</v>
      </c>
      <c r="G36" s="65" t="e">
        <f t="shared" si="1"/>
        <v>#VALUE!</v>
      </c>
      <c r="H36" s="65" t="e">
        <f t="shared" si="1"/>
        <v>#VALUE!</v>
      </c>
      <c r="I36" s="65" t="e">
        <f t="shared" si="1"/>
        <v>#VALUE!</v>
      </c>
      <c r="J36" s="65" t="e">
        <f t="shared" si="1"/>
        <v>#VALUE!</v>
      </c>
      <c r="K36" s="65" t="e">
        <f t="shared" si="1"/>
        <v>#VALUE!</v>
      </c>
      <c r="L36" s="65" t="e">
        <f t="shared" si="1"/>
        <v>#VALUE!</v>
      </c>
      <c r="M36" s="65" t="e">
        <f t="shared" si="1"/>
        <v>#VALUE!</v>
      </c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</row>
    <row r="37" spans="1:27">
      <c r="A37" s="65"/>
      <c r="B37" s="65" t="e">
        <f t="shared" si="1"/>
        <v>#VALUE!</v>
      </c>
      <c r="C37" s="65" t="e">
        <f t="shared" si="1"/>
        <v>#VALUE!</v>
      </c>
      <c r="D37" s="65" t="e">
        <f t="shared" si="1"/>
        <v>#VALUE!</v>
      </c>
      <c r="E37" s="65" t="e">
        <f t="shared" si="1"/>
        <v>#VALUE!</v>
      </c>
      <c r="F37" s="65" t="e">
        <f t="shared" si="1"/>
        <v>#VALUE!</v>
      </c>
      <c r="G37" s="65" t="e">
        <f>G8/B28</f>
        <v>#VALUE!</v>
      </c>
      <c r="H37" s="65" t="e">
        <f t="shared" ref="H37:K40" si="2">H8/C28</f>
        <v>#VALUE!</v>
      </c>
      <c r="I37" s="65" t="e">
        <f t="shared" si="2"/>
        <v>#VALUE!</v>
      </c>
      <c r="J37" s="65" t="e">
        <f t="shared" si="2"/>
        <v>#VALUE!</v>
      </c>
      <c r="K37" s="65" t="e">
        <f t="shared" si="2"/>
        <v>#VALUE!</v>
      </c>
      <c r="L37" s="65" t="e">
        <f t="shared" si="1"/>
        <v>#VALUE!</v>
      </c>
      <c r="M37" s="65" t="e">
        <f t="shared" si="1"/>
        <v>#VALUE!</v>
      </c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</row>
    <row r="38" spans="1:27">
      <c r="A38" s="65"/>
      <c r="B38" s="65" t="e">
        <f t="shared" si="1"/>
        <v>#VALUE!</v>
      </c>
      <c r="C38" s="65" t="e">
        <f t="shared" si="1"/>
        <v>#VALUE!</v>
      </c>
      <c r="D38" s="65" t="e">
        <f t="shared" si="1"/>
        <v>#VALUE!</v>
      </c>
      <c r="E38" s="65" t="e">
        <f t="shared" si="1"/>
        <v>#VALUE!</v>
      </c>
      <c r="F38" s="65" t="e">
        <f t="shared" si="1"/>
        <v>#VALUE!</v>
      </c>
      <c r="G38" s="65" t="e">
        <f>G9/B29</f>
        <v>#VALUE!</v>
      </c>
      <c r="H38" s="65" t="e">
        <f t="shared" si="2"/>
        <v>#VALUE!</v>
      </c>
      <c r="I38" s="65" t="e">
        <f t="shared" si="2"/>
        <v>#VALUE!</v>
      </c>
      <c r="J38" s="65" t="e">
        <f t="shared" si="2"/>
        <v>#VALUE!</v>
      </c>
      <c r="K38" s="65" t="e">
        <f t="shared" si="2"/>
        <v>#VALUE!</v>
      </c>
      <c r="L38" s="65" t="e">
        <f t="shared" si="1"/>
        <v>#VALUE!</v>
      </c>
      <c r="M38" s="65" t="e">
        <f t="shared" si="1"/>
        <v>#VALUE!</v>
      </c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</row>
    <row r="39" spans="1:27">
      <c r="A39" s="65"/>
      <c r="B39" s="65" t="e">
        <f t="shared" si="1"/>
        <v>#VALUE!</v>
      </c>
      <c r="C39" s="65" t="e">
        <f t="shared" si="1"/>
        <v>#VALUE!</v>
      </c>
      <c r="D39" s="65" t="e">
        <f t="shared" si="1"/>
        <v>#VALUE!</v>
      </c>
      <c r="E39" s="65" t="e">
        <f t="shared" si="1"/>
        <v>#VALUE!</v>
      </c>
      <c r="F39" s="65" t="e">
        <f t="shared" si="1"/>
        <v>#VALUE!</v>
      </c>
      <c r="G39" s="65" t="e">
        <f>G10/B30</f>
        <v>#VALUE!</v>
      </c>
      <c r="H39" s="65" t="e">
        <f t="shared" si="2"/>
        <v>#VALUE!</v>
      </c>
      <c r="I39" s="65" t="e">
        <f t="shared" si="2"/>
        <v>#VALUE!</v>
      </c>
      <c r="J39" s="65" t="e">
        <f t="shared" si="2"/>
        <v>#VALUE!</v>
      </c>
      <c r="K39" s="65" t="e">
        <f t="shared" si="2"/>
        <v>#VALUE!</v>
      </c>
      <c r="L39" s="65" t="e">
        <f t="shared" si="1"/>
        <v>#VALUE!</v>
      </c>
      <c r="M39" s="65" t="e">
        <f t="shared" si="1"/>
        <v>#VALUE!</v>
      </c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</row>
    <row r="40" spans="1:27">
      <c r="A40" s="65"/>
      <c r="B40" s="65" t="e">
        <f t="shared" si="1"/>
        <v>#VALUE!</v>
      </c>
      <c r="C40" s="65" t="e">
        <f t="shared" si="1"/>
        <v>#VALUE!</v>
      </c>
      <c r="D40" s="65" t="e">
        <f t="shared" si="1"/>
        <v>#VALUE!</v>
      </c>
      <c r="E40" s="65" t="e">
        <f t="shared" si="1"/>
        <v>#VALUE!</v>
      </c>
      <c r="F40" s="65" t="e">
        <f t="shared" si="1"/>
        <v>#VALUE!</v>
      </c>
      <c r="G40" s="65" t="e">
        <f>G11/B31</f>
        <v>#VALUE!</v>
      </c>
      <c r="H40" s="65" t="e">
        <f t="shared" si="2"/>
        <v>#VALUE!</v>
      </c>
      <c r="I40" s="65" t="e">
        <f t="shared" si="2"/>
        <v>#VALUE!</v>
      </c>
      <c r="J40" s="65" t="e">
        <f t="shared" si="2"/>
        <v>#VALUE!</v>
      </c>
      <c r="K40" s="65" t="e">
        <f t="shared" si="2"/>
        <v>#VALUE!</v>
      </c>
      <c r="L40" s="65" t="e">
        <f t="shared" si="1"/>
        <v>#VALUE!</v>
      </c>
      <c r="M40" s="65" t="e">
        <f t="shared" si="1"/>
        <v>#VALUE!</v>
      </c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</row>
    <row r="41" spans="1:27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</row>
    <row r="42" spans="1:27">
      <c r="A42" s="65" t="s">
        <v>235</v>
      </c>
      <c r="B42" s="65" t="e">
        <f>B14/B24</f>
        <v>#VALUE!</v>
      </c>
      <c r="C42" s="65" t="e">
        <f t="shared" ref="C42:M42" si="3">C14/C24</f>
        <v>#VALUE!</v>
      </c>
      <c r="D42" s="65" t="e">
        <f t="shared" si="3"/>
        <v>#VALUE!</v>
      </c>
      <c r="E42" s="65" t="e">
        <f t="shared" si="3"/>
        <v>#VALUE!</v>
      </c>
      <c r="F42" s="65" t="e">
        <f t="shared" si="3"/>
        <v>#VALUE!</v>
      </c>
      <c r="G42" s="65" t="e">
        <f t="shared" si="3"/>
        <v>#VALUE!</v>
      </c>
      <c r="H42" s="65" t="e">
        <f t="shared" si="3"/>
        <v>#VALUE!</v>
      </c>
      <c r="I42" s="65" t="e">
        <f t="shared" si="3"/>
        <v>#VALUE!</v>
      </c>
      <c r="J42" s="65" t="e">
        <f t="shared" si="3"/>
        <v>#VALUE!</v>
      </c>
      <c r="K42" s="65" t="e">
        <f t="shared" si="3"/>
        <v>#VALUE!</v>
      </c>
      <c r="L42" s="65" t="e">
        <f t="shared" si="3"/>
        <v>#VALUE!</v>
      </c>
      <c r="M42" s="65" t="e">
        <f t="shared" si="3"/>
        <v>#VALUE!</v>
      </c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</row>
    <row r="43" spans="1:27">
      <c r="A43" s="65"/>
      <c r="B43" s="65" t="e">
        <f t="shared" ref="B43:M49" si="4">B15/B25</f>
        <v>#VALUE!</v>
      </c>
      <c r="C43" s="65" t="e">
        <f t="shared" si="4"/>
        <v>#VALUE!</v>
      </c>
      <c r="D43" s="65" t="e">
        <f t="shared" si="4"/>
        <v>#VALUE!</v>
      </c>
      <c r="E43" s="65" t="e">
        <f t="shared" si="4"/>
        <v>#VALUE!</v>
      </c>
      <c r="F43" s="65" t="e">
        <f t="shared" si="4"/>
        <v>#VALUE!</v>
      </c>
      <c r="G43" s="65" t="e">
        <f t="shared" si="4"/>
        <v>#VALUE!</v>
      </c>
      <c r="H43" s="65" t="e">
        <f t="shared" si="4"/>
        <v>#VALUE!</v>
      </c>
      <c r="I43" s="65" t="e">
        <f t="shared" si="4"/>
        <v>#VALUE!</v>
      </c>
      <c r="J43" s="65" t="e">
        <f t="shared" si="4"/>
        <v>#VALUE!</v>
      </c>
      <c r="K43" s="65" t="e">
        <f t="shared" si="4"/>
        <v>#VALUE!</v>
      </c>
      <c r="L43" s="65" t="e">
        <f t="shared" si="4"/>
        <v>#VALUE!</v>
      </c>
      <c r="M43" s="65" t="e">
        <f t="shared" si="4"/>
        <v>#VALUE!</v>
      </c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</row>
    <row r="44" spans="1:27">
      <c r="A44" s="65"/>
      <c r="B44" s="65" t="e">
        <f t="shared" si="4"/>
        <v>#VALUE!</v>
      </c>
      <c r="C44" s="65" t="e">
        <f t="shared" si="4"/>
        <v>#VALUE!</v>
      </c>
      <c r="D44" s="65" t="e">
        <f t="shared" si="4"/>
        <v>#VALUE!</v>
      </c>
      <c r="E44" s="65" t="e">
        <f t="shared" si="4"/>
        <v>#VALUE!</v>
      </c>
      <c r="F44" s="65" t="e">
        <f t="shared" si="4"/>
        <v>#VALUE!</v>
      </c>
      <c r="G44" s="65" t="e">
        <f t="shared" si="4"/>
        <v>#VALUE!</v>
      </c>
      <c r="H44" s="65" t="e">
        <f t="shared" si="4"/>
        <v>#VALUE!</v>
      </c>
      <c r="I44" s="65" t="e">
        <f t="shared" si="4"/>
        <v>#VALUE!</v>
      </c>
      <c r="J44" s="65" t="e">
        <f t="shared" si="4"/>
        <v>#VALUE!</v>
      </c>
      <c r="K44" s="65" t="e">
        <f t="shared" si="4"/>
        <v>#VALUE!</v>
      </c>
      <c r="L44" s="65" t="e">
        <f t="shared" si="4"/>
        <v>#VALUE!</v>
      </c>
      <c r="M44" s="65" t="e">
        <f t="shared" si="4"/>
        <v>#VALUE!</v>
      </c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</row>
    <row r="45" spans="1:27">
      <c r="A45" s="65"/>
      <c r="B45" s="65" t="e">
        <f t="shared" si="4"/>
        <v>#VALUE!</v>
      </c>
      <c r="C45" s="65" t="e">
        <f t="shared" si="4"/>
        <v>#VALUE!</v>
      </c>
      <c r="D45" s="65" t="e">
        <f t="shared" si="4"/>
        <v>#VALUE!</v>
      </c>
      <c r="E45" s="65" t="e">
        <f t="shared" si="4"/>
        <v>#VALUE!</v>
      </c>
      <c r="F45" s="65" t="e">
        <f t="shared" si="4"/>
        <v>#VALUE!</v>
      </c>
      <c r="G45" s="65" t="e">
        <f t="shared" si="4"/>
        <v>#VALUE!</v>
      </c>
      <c r="H45" s="65" t="e">
        <f t="shared" si="4"/>
        <v>#VALUE!</v>
      </c>
      <c r="I45" s="65" t="e">
        <f t="shared" si="4"/>
        <v>#VALUE!</v>
      </c>
      <c r="J45" s="65" t="e">
        <f t="shared" si="4"/>
        <v>#VALUE!</v>
      </c>
      <c r="K45" s="65" t="e">
        <f t="shared" si="4"/>
        <v>#VALUE!</v>
      </c>
      <c r="L45" s="65" t="e">
        <f t="shared" si="4"/>
        <v>#VALUE!</v>
      </c>
      <c r="M45" s="65" t="e">
        <f t="shared" si="4"/>
        <v>#VALUE!</v>
      </c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</row>
    <row r="46" spans="1:27">
      <c r="A46" s="65"/>
      <c r="B46" s="65" t="e">
        <f t="shared" si="4"/>
        <v>#VALUE!</v>
      </c>
      <c r="C46" s="65" t="e">
        <f t="shared" si="4"/>
        <v>#VALUE!</v>
      </c>
      <c r="D46" s="65" t="e">
        <f t="shared" si="4"/>
        <v>#VALUE!</v>
      </c>
      <c r="E46" s="65" t="e">
        <f t="shared" si="4"/>
        <v>#VALUE!</v>
      </c>
      <c r="F46" s="65" t="e">
        <f t="shared" si="4"/>
        <v>#VALUE!</v>
      </c>
      <c r="G46" s="65" t="e">
        <f t="shared" si="4"/>
        <v>#VALUE!</v>
      </c>
      <c r="H46" s="65" t="e">
        <f t="shared" si="4"/>
        <v>#VALUE!</v>
      </c>
      <c r="I46" s="65" t="e">
        <f t="shared" si="4"/>
        <v>#VALUE!</v>
      </c>
      <c r="J46" s="65" t="e">
        <f t="shared" si="4"/>
        <v>#VALUE!</v>
      </c>
      <c r="K46" s="65" t="e">
        <f t="shared" si="4"/>
        <v>#VALUE!</v>
      </c>
      <c r="L46" s="65" t="e">
        <f t="shared" si="4"/>
        <v>#VALUE!</v>
      </c>
      <c r="M46" s="65" t="e">
        <f t="shared" si="4"/>
        <v>#VALUE!</v>
      </c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</row>
    <row r="47" spans="1:27">
      <c r="A47" s="65"/>
      <c r="B47" s="65" t="e">
        <f t="shared" si="4"/>
        <v>#VALUE!</v>
      </c>
      <c r="C47" s="65" t="e">
        <f t="shared" si="4"/>
        <v>#VALUE!</v>
      </c>
      <c r="D47" s="65" t="e">
        <f t="shared" si="4"/>
        <v>#VALUE!</v>
      </c>
      <c r="E47" s="65" t="e">
        <f t="shared" si="4"/>
        <v>#VALUE!</v>
      </c>
      <c r="F47" s="65" t="e">
        <f t="shared" si="4"/>
        <v>#VALUE!</v>
      </c>
      <c r="G47" s="65" t="e">
        <f t="shared" si="4"/>
        <v>#VALUE!</v>
      </c>
      <c r="H47" s="65" t="e">
        <f t="shared" si="4"/>
        <v>#VALUE!</v>
      </c>
      <c r="I47" s="65" t="e">
        <f t="shared" si="4"/>
        <v>#VALUE!</v>
      </c>
      <c r="J47" s="65" t="e">
        <f t="shared" si="4"/>
        <v>#VALUE!</v>
      </c>
      <c r="K47" s="65" t="e">
        <f t="shared" si="4"/>
        <v>#VALUE!</v>
      </c>
      <c r="L47" s="65" t="e">
        <f t="shared" si="4"/>
        <v>#VALUE!</v>
      </c>
      <c r="M47" s="65" t="e">
        <f t="shared" si="4"/>
        <v>#VALUE!</v>
      </c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</row>
    <row r="48" spans="1:27">
      <c r="A48" s="65"/>
      <c r="B48" s="65" t="e">
        <f t="shared" si="4"/>
        <v>#VALUE!</v>
      </c>
      <c r="C48" s="65" t="e">
        <f t="shared" si="4"/>
        <v>#VALUE!</v>
      </c>
      <c r="D48" s="65" t="e">
        <f t="shared" si="4"/>
        <v>#VALUE!</v>
      </c>
      <c r="E48" s="65" t="e">
        <f t="shared" si="4"/>
        <v>#VALUE!</v>
      </c>
      <c r="F48" s="65" t="e">
        <f t="shared" si="4"/>
        <v>#VALUE!</v>
      </c>
      <c r="G48" s="65" t="e">
        <f t="shared" si="4"/>
        <v>#VALUE!</v>
      </c>
      <c r="H48" s="65" t="e">
        <f t="shared" si="4"/>
        <v>#VALUE!</v>
      </c>
      <c r="I48" s="65" t="e">
        <f t="shared" si="4"/>
        <v>#VALUE!</v>
      </c>
      <c r="J48" s="65" t="e">
        <f t="shared" si="4"/>
        <v>#VALUE!</v>
      </c>
      <c r="K48" s="65" t="e">
        <f t="shared" si="4"/>
        <v>#VALUE!</v>
      </c>
      <c r="L48" s="65" t="e">
        <f t="shared" si="4"/>
        <v>#VALUE!</v>
      </c>
      <c r="M48" s="65" t="e">
        <f t="shared" si="4"/>
        <v>#VALUE!</v>
      </c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</row>
    <row r="49" spans="1:24">
      <c r="A49" s="65"/>
      <c r="B49" s="65" t="e">
        <f t="shared" si="4"/>
        <v>#VALUE!</v>
      </c>
      <c r="C49" s="65" t="e">
        <f t="shared" si="4"/>
        <v>#VALUE!</v>
      </c>
      <c r="D49" s="65" t="e">
        <f t="shared" si="4"/>
        <v>#VALUE!</v>
      </c>
      <c r="E49" s="65" t="e">
        <f t="shared" si="4"/>
        <v>#VALUE!</v>
      </c>
      <c r="F49" s="65" t="e">
        <f t="shared" si="4"/>
        <v>#VALUE!</v>
      </c>
      <c r="G49" s="65" t="e">
        <f t="shared" si="4"/>
        <v>#VALUE!</v>
      </c>
      <c r="H49" s="65" t="e">
        <f t="shared" si="4"/>
        <v>#VALUE!</v>
      </c>
      <c r="I49" s="65" t="e">
        <f t="shared" si="4"/>
        <v>#VALUE!</v>
      </c>
      <c r="J49" s="65" t="e">
        <f t="shared" si="4"/>
        <v>#VALUE!</v>
      </c>
      <c r="K49" s="65" t="e">
        <f t="shared" si="4"/>
        <v>#VALUE!</v>
      </c>
      <c r="L49" s="65" t="e">
        <f t="shared" si="4"/>
        <v>#VALUE!</v>
      </c>
      <c r="M49" s="65" t="e">
        <f t="shared" si="4"/>
        <v>#VALUE!</v>
      </c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</row>
    <row r="50" spans="1:24">
      <c r="A50" s="65"/>
      <c r="B50" s="65"/>
      <c r="C50" s="194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</row>
    <row r="51" spans="1:24">
      <c r="A51" s="65"/>
      <c r="B51" s="65" t="s">
        <v>66</v>
      </c>
      <c r="C51" s="65" t="s">
        <v>68</v>
      </c>
      <c r="D51" s="65" t="s">
        <v>255</v>
      </c>
      <c r="E51" s="65" t="s">
        <v>116</v>
      </c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</row>
    <row r="52" spans="1:24">
      <c r="A52" s="65" t="s">
        <v>63</v>
      </c>
      <c r="B52" s="195" t="e">
        <f>AVERAGE(B4:B7)</f>
        <v>#VALUE!</v>
      </c>
      <c r="C52" s="195" t="e">
        <f>AVERAGE(C4:C7)</f>
        <v>#VALUE!</v>
      </c>
      <c r="D52" s="195" t="e">
        <f>AVERAGE(D4:D7)</f>
        <v>#VALUE!</v>
      </c>
      <c r="E52" s="195" t="e">
        <f>AVERAGE(E4:E7)</f>
        <v>#VALUE!</v>
      </c>
      <c r="F52" s="195"/>
      <c r="G52" s="195"/>
      <c r="H52" s="195"/>
      <c r="I52" s="195"/>
      <c r="J52" s="195"/>
      <c r="K52" s="195"/>
      <c r="L52" s="195"/>
      <c r="M52" s="19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</row>
    <row r="53" spans="1:24">
      <c r="A53" s="65" t="s">
        <v>62</v>
      </c>
      <c r="B53" s="195" t="e">
        <f>STDEV(B4:B7)</f>
        <v>#VALUE!</v>
      </c>
      <c r="C53" s="195" t="e">
        <f>STDEV(C4:C7)</f>
        <v>#VALUE!</v>
      </c>
      <c r="D53" s="195" t="e">
        <f>STDEV(D4:D7)</f>
        <v>#VALUE!</v>
      </c>
      <c r="E53" s="195" t="e">
        <f>STDEV(E4:E7)</f>
        <v>#VALUE!</v>
      </c>
      <c r="F53" s="195"/>
      <c r="G53" s="195"/>
      <c r="H53" s="195"/>
      <c r="I53" s="195"/>
      <c r="J53" s="195"/>
      <c r="K53" s="195"/>
      <c r="L53" s="195"/>
      <c r="M53" s="19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</row>
    <row r="54" spans="1:24">
      <c r="A54" s="65"/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</row>
    <row r="55" spans="1:24">
      <c r="A55" s="65"/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</row>
    <row r="56" spans="1:24">
      <c r="A56" s="65"/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</row>
    <row r="57" spans="1:24">
      <c r="A57" s="65"/>
      <c r="B57" s="195"/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</row>
    <row r="58" spans="1:24">
      <c r="A58" s="65"/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</row>
    <row r="59" spans="1:24">
      <c r="A59" s="65"/>
      <c r="B59" s="195"/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</row>
    <row r="60" spans="1:24">
      <c r="A60" s="65"/>
      <c r="B60" s="65"/>
      <c r="C60" s="194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</row>
    <row r="61" spans="1:24">
      <c r="A61" s="65"/>
      <c r="B61" s="65"/>
      <c r="C61" s="194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</row>
    <row r="62" spans="1:24">
      <c r="A62" s="65" t="s">
        <v>63</v>
      </c>
      <c r="B62" s="196" t="e">
        <f>AVERAGE(B14:B17)</f>
        <v>#VALUE!</v>
      </c>
      <c r="C62" s="196" t="e">
        <f>AVERAGE(C14:C17)</f>
        <v>#VALUE!</v>
      </c>
      <c r="D62" s="196" t="e">
        <f>AVERAGE(D14:D17)</f>
        <v>#VALUE!</v>
      </c>
      <c r="E62" s="196" t="e">
        <f>AVERAGE(E14:E17)</f>
        <v>#VALUE!</v>
      </c>
      <c r="F62" s="196"/>
      <c r="G62" s="196"/>
      <c r="H62" s="196"/>
      <c r="I62" s="196"/>
      <c r="J62" s="196"/>
      <c r="K62" s="196"/>
      <c r="L62" s="196"/>
      <c r="M62" s="196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</row>
    <row r="63" spans="1:24">
      <c r="A63" s="65" t="s">
        <v>62</v>
      </c>
      <c r="B63" s="196" t="e">
        <f>STDEV(B14:B17)</f>
        <v>#VALUE!</v>
      </c>
      <c r="C63" s="196" t="e">
        <f>STDEV(C14:C17)</f>
        <v>#VALUE!</v>
      </c>
      <c r="D63" s="196" t="e">
        <f>STDEV(D14:D17)</f>
        <v>#VALUE!</v>
      </c>
      <c r="E63" s="196" t="e">
        <f>STDEV(E14:E17)</f>
        <v>#VALUE!</v>
      </c>
      <c r="F63" s="196"/>
      <c r="G63" s="196"/>
      <c r="H63" s="196"/>
      <c r="I63" s="196"/>
      <c r="J63" s="196"/>
      <c r="K63" s="196"/>
      <c r="L63" s="196"/>
      <c r="M63" s="196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</row>
    <row r="64" spans="1:24">
      <c r="A64" s="65"/>
      <c r="B64" s="196"/>
      <c r="C64" s="196"/>
      <c r="D64" s="196"/>
      <c r="E64" s="196"/>
      <c r="F64" s="196"/>
      <c r="G64" s="196"/>
      <c r="H64" s="196"/>
      <c r="I64" s="196"/>
      <c r="J64" s="196"/>
      <c r="K64" s="196"/>
      <c r="L64" s="196"/>
      <c r="M64" s="196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</row>
    <row r="65" spans="1:24">
      <c r="A65" s="65"/>
      <c r="B65" s="196"/>
      <c r="C65" s="196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</row>
    <row r="66" spans="1:24">
      <c r="A66" s="65"/>
      <c r="B66" s="196"/>
      <c r="C66" s="196"/>
      <c r="D66" s="196"/>
      <c r="E66" s="196"/>
      <c r="F66" s="196"/>
      <c r="G66" s="196"/>
      <c r="H66" s="196"/>
      <c r="I66" s="196"/>
      <c r="J66" s="196"/>
      <c r="K66" s="196"/>
      <c r="L66" s="196"/>
      <c r="M66" s="196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</row>
    <row r="67" spans="1:24">
      <c r="A67" s="65"/>
      <c r="B67" s="196"/>
      <c r="C67" s="196"/>
      <c r="D67" s="196"/>
      <c r="E67" s="196"/>
      <c r="F67" s="196"/>
      <c r="G67" s="196"/>
      <c r="H67" s="196"/>
      <c r="I67" s="196"/>
      <c r="J67" s="196"/>
      <c r="K67" s="196"/>
      <c r="L67" s="196"/>
      <c r="M67" s="196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</row>
    <row r="68" spans="1:24">
      <c r="A68" s="65"/>
      <c r="B68" s="196"/>
      <c r="C68" s="196"/>
      <c r="D68" s="196"/>
      <c r="E68" s="196"/>
      <c r="F68" s="196"/>
      <c r="G68" s="196"/>
      <c r="H68" s="196"/>
      <c r="I68" s="196"/>
      <c r="J68" s="196"/>
      <c r="K68" s="196"/>
      <c r="L68" s="196"/>
      <c r="M68" s="196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</row>
    <row r="69" spans="1:24">
      <c r="A69" s="65"/>
      <c r="B69" s="196"/>
      <c r="C69" s="196"/>
      <c r="D69" s="196"/>
      <c r="E69" s="196"/>
      <c r="F69" s="196"/>
      <c r="G69" s="196"/>
      <c r="H69" s="196"/>
      <c r="I69" s="196"/>
      <c r="J69" s="196"/>
      <c r="K69" s="196"/>
      <c r="L69" s="196"/>
      <c r="M69" s="196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</row>
    <row r="70" spans="1:24">
      <c r="A70" s="65"/>
      <c r="B70" s="65"/>
      <c r="C70" s="194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</row>
    <row r="71" spans="1:24">
      <c r="A71" s="65"/>
      <c r="B71" s="65"/>
      <c r="C71" s="194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</row>
    <row r="72" spans="1:24">
      <c r="A72" s="65" t="s">
        <v>63</v>
      </c>
      <c r="B72" s="197" t="e">
        <f>AVERAGE(B24:B27)</f>
        <v>#VALUE!</v>
      </c>
      <c r="C72" s="197" t="e">
        <f>AVERAGE(C24:C27)</f>
        <v>#VALUE!</v>
      </c>
      <c r="D72" s="197" t="e">
        <f>AVERAGE(D24:D27)</f>
        <v>#VALUE!</v>
      </c>
      <c r="E72" s="197" t="e">
        <f>AVERAGE(E24:E27)</f>
        <v>#VALUE!</v>
      </c>
      <c r="F72" s="197"/>
      <c r="G72" s="197"/>
      <c r="H72" s="197"/>
      <c r="I72" s="197"/>
      <c r="J72" s="197"/>
      <c r="K72" s="197"/>
      <c r="L72" s="197"/>
      <c r="M72" s="197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</row>
    <row r="73" spans="1:24">
      <c r="A73" s="65" t="s">
        <v>62</v>
      </c>
      <c r="B73" s="197" t="e">
        <f>STDEV(B24:B27)</f>
        <v>#VALUE!</v>
      </c>
      <c r="C73" s="197" t="e">
        <f>STDEV(C24:C27)</f>
        <v>#VALUE!</v>
      </c>
      <c r="D73" s="197" t="e">
        <f>STDEV(D24:D27)</f>
        <v>#VALUE!</v>
      </c>
      <c r="E73" s="197" t="e">
        <f>STDEV(E24:E27)</f>
        <v>#VALUE!</v>
      </c>
      <c r="F73" s="197"/>
      <c r="G73" s="197"/>
      <c r="H73" s="197"/>
      <c r="I73" s="197"/>
      <c r="J73" s="197"/>
      <c r="K73" s="197"/>
      <c r="L73" s="197"/>
      <c r="M73" s="197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</row>
    <row r="74" spans="1:24">
      <c r="A74" s="65"/>
      <c r="B74" s="197"/>
      <c r="C74" s="197"/>
      <c r="D74" s="197"/>
      <c r="E74" s="197"/>
      <c r="F74" s="197"/>
      <c r="G74" s="197"/>
      <c r="H74" s="197"/>
      <c r="I74" s="197"/>
      <c r="J74" s="197"/>
      <c r="K74" s="197"/>
      <c r="L74" s="197"/>
      <c r="M74" s="197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</row>
    <row r="75" spans="1:24">
      <c r="A75" s="65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</row>
    <row r="76" spans="1:24">
      <c r="A76" s="65"/>
      <c r="B76" s="197"/>
      <c r="C76" s="197"/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</row>
    <row r="77" spans="1:24">
      <c r="A77" s="65"/>
      <c r="B77" s="197"/>
      <c r="C77" s="197"/>
      <c r="D77" s="197"/>
      <c r="E77" s="197"/>
      <c r="F77" s="197"/>
      <c r="G77" s="197"/>
      <c r="H77" s="197"/>
      <c r="I77" s="197"/>
      <c r="J77" s="197"/>
      <c r="K77" s="197"/>
      <c r="L77" s="197"/>
      <c r="M77" s="197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</row>
    <row r="78" spans="1:24">
      <c r="A78" s="65"/>
      <c r="B78" s="197"/>
      <c r="C78" s="197"/>
      <c r="D78" s="197"/>
      <c r="E78" s="197"/>
      <c r="F78" s="197"/>
      <c r="G78" s="197"/>
      <c r="H78" s="197"/>
      <c r="I78" s="197"/>
      <c r="J78" s="197"/>
      <c r="K78" s="197"/>
      <c r="L78" s="197"/>
      <c r="M78" s="197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</row>
    <row r="79" spans="1:24">
      <c r="A79" s="65"/>
      <c r="B79" s="197"/>
      <c r="C79" s="197"/>
      <c r="D79" s="197"/>
      <c r="E79" s="197"/>
      <c r="F79" s="197"/>
      <c r="G79" s="197"/>
      <c r="H79" s="197"/>
      <c r="I79" s="197"/>
      <c r="J79" s="197"/>
      <c r="K79" s="197"/>
      <c r="L79" s="197"/>
      <c r="M79" s="197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</row>
    <row r="80" spans="1:24">
      <c r="A80" s="65"/>
      <c r="B80" s="65"/>
      <c r="C80" s="194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</row>
    <row r="81" spans="1:24">
      <c r="A81" s="65" t="s">
        <v>63</v>
      </c>
      <c r="B81" s="199" t="e">
        <f>AVERAGE(B33:B36)</f>
        <v>#VALUE!</v>
      </c>
      <c r="C81" s="199" t="e">
        <f>AVERAGE(C33:C36)</f>
        <v>#VALUE!</v>
      </c>
      <c r="D81" s="199" t="e">
        <f>AVERAGE(D33:D36)</f>
        <v>#VALUE!</v>
      </c>
      <c r="E81" s="199" t="e">
        <f>AVERAGE(E33:E36)</f>
        <v>#VALUE!</v>
      </c>
      <c r="F81" s="199"/>
      <c r="G81" s="199"/>
      <c r="H81" s="199"/>
      <c r="I81" s="199"/>
      <c r="J81" s="199"/>
      <c r="K81" s="199"/>
      <c r="L81" s="199"/>
      <c r="M81" s="199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</row>
    <row r="82" spans="1:24">
      <c r="A82" s="65" t="s">
        <v>62</v>
      </c>
      <c r="B82" s="199" t="e">
        <f>STDEV(B33:B36)</f>
        <v>#VALUE!</v>
      </c>
      <c r="C82" s="199" t="e">
        <f>STDEV(C33:C36)</f>
        <v>#VALUE!</v>
      </c>
      <c r="D82" s="199" t="e">
        <f>STDEV(D33:D36)</f>
        <v>#VALUE!</v>
      </c>
      <c r="E82" s="199" t="e">
        <f>STDEV(E33:E36)</f>
        <v>#VALUE!</v>
      </c>
      <c r="F82" s="199"/>
      <c r="G82" s="199"/>
      <c r="H82" s="199"/>
      <c r="I82" s="199"/>
      <c r="J82" s="199"/>
      <c r="K82" s="199"/>
      <c r="L82" s="199"/>
      <c r="M82" s="199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</row>
    <row r="83" spans="1:24">
      <c r="A83" s="65"/>
      <c r="B83" s="199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</row>
    <row r="84" spans="1:24">
      <c r="A84" s="65"/>
      <c r="B84" s="199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</row>
    <row r="85" spans="1:24">
      <c r="A85" s="65"/>
      <c r="B85" s="199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</row>
    <row r="86" spans="1:24">
      <c r="A86" s="65"/>
      <c r="B86" s="199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</row>
    <row r="87" spans="1:24">
      <c r="A87" s="65"/>
      <c r="B87" s="199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</row>
    <row r="88" spans="1:24">
      <c r="A88" s="65"/>
      <c r="B88" s="199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</row>
    <row r="89" spans="1:24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</row>
    <row r="90" spans="1:24">
      <c r="A90" s="65" t="s">
        <v>63</v>
      </c>
      <c r="B90" s="203" t="e">
        <f>AVERAGE(B42:B45)</f>
        <v>#VALUE!</v>
      </c>
      <c r="C90" s="203" t="e">
        <f>AVERAGE(C42:C45)</f>
        <v>#VALUE!</v>
      </c>
      <c r="D90" s="203" t="e">
        <f>AVERAGE(D42:D45)</f>
        <v>#VALUE!</v>
      </c>
      <c r="E90" s="203" t="e">
        <f>AVERAGE(E42:E45)</f>
        <v>#VALUE!</v>
      </c>
      <c r="F90" s="203"/>
      <c r="G90" s="203"/>
      <c r="H90" s="203"/>
      <c r="I90" s="203"/>
      <c r="J90" s="203"/>
      <c r="K90" s="203"/>
      <c r="L90" s="203"/>
      <c r="M90" s="203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</row>
    <row r="91" spans="1:24">
      <c r="A91" s="65" t="s">
        <v>62</v>
      </c>
      <c r="B91" s="203" t="e">
        <f>STDEV(B42:B45)</f>
        <v>#VALUE!</v>
      </c>
      <c r="C91" s="203" t="e">
        <f>STDEV(C42:C45)</f>
        <v>#VALUE!</v>
      </c>
      <c r="D91" s="203" t="e">
        <f>STDEV(D42:D45)</f>
        <v>#VALUE!</v>
      </c>
      <c r="E91" s="203" t="e">
        <f>STDEV(E42:E45)</f>
        <v>#VALUE!</v>
      </c>
      <c r="F91" s="203"/>
      <c r="G91" s="203"/>
      <c r="H91" s="203"/>
      <c r="I91" s="203"/>
      <c r="J91" s="203"/>
      <c r="K91" s="203"/>
      <c r="L91" s="203"/>
      <c r="M91" s="203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</row>
    <row r="92" spans="1:24">
      <c r="A92" s="65" t="s">
        <v>125</v>
      </c>
      <c r="B92" s="203" t="e">
        <f>B90/$B$90</f>
        <v>#VALUE!</v>
      </c>
      <c r="C92" s="203" t="e">
        <f>C90/$B$90</f>
        <v>#VALUE!</v>
      </c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</row>
    <row r="93" spans="1:24">
      <c r="A93" s="65"/>
      <c r="B93" s="203"/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</row>
    <row r="94" spans="1:24">
      <c r="A94" s="65"/>
      <c r="B94" s="203"/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</row>
    <row r="95" spans="1:24">
      <c r="A95" s="65"/>
      <c r="B95" s="203"/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</row>
    <row r="96" spans="1:24">
      <c r="A96" s="65"/>
      <c r="B96" s="203"/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</row>
    <row r="97" spans="1:24">
      <c r="A97" s="65"/>
      <c r="B97" s="203"/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</row>
    <row r="98" spans="1:24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</row>
    <row r="99" spans="1:24" ht="42">
      <c r="A99" s="239" t="s">
        <v>240</v>
      </c>
      <c r="B99" s="240">
        <v>0</v>
      </c>
      <c r="C99" s="241">
        <v>0</v>
      </c>
      <c r="D99" s="242" t="e">
        <f>(1-(D81-B81)/(C81-B81))*100</f>
        <v>#VALUE!</v>
      </c>
      <c r="E99" s="241" t="e">
        <f>(1-(E81-B81)/(C81-B81))*100</f>
        <v>#VALUE!</v>
      </c>
      <c r="F99" s="242"/>
      <c r="G99" s="241"/>
      <c r="H99" s="241"/>
      <c r="I99" s="241"/>
      <c r="J99" s="241"/>
      <c r="K99" s="241"/>
      <c r="L99" s="241"/>
      <c r="M99" s="243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</row>
    <row r="100" spans="1:24">
      <c r="A100" s="65"/>
      <c r="B100" s="244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24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</row>
    <row r="101" spans="1:24">
      <c r="A101" s="65"/>
      <c r="B101" s="244"/>
      <c r="C101" s="194"/>
      <c r="D101" s="65"/>
      <c r="E101" s="65"/>
      <c r="F101" s="65"/>
      <c r="G101" s="65"/>
      <c r="H101" s="65"/>
      <c r="I101" s="65"/>
      <c r="J101" s="65"/>
      <c r="K101" s="65"/>
      <c r="L101" s="65"/>
      <c r="M101" s="24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</row>
    <row r="102" spans="1:24">
      <c r="A102" s="65"/>
      <c r="B102" s="244"/>
      <c r="C102" s="194"/>
      <c r="D102" s="65"/>
      <c r="E102" s="65"/>
      <c r="F102" s="65"/>
      <c r="G102" s="65"/>
      <c r="H102" s="65"/>
      <c r="I102" s="65"/>
      <c r="J102" s="65"/>
      <c r="K102" s="65"/>
      <c r="L102" s="65"/>
      <c r="M102" s="24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</row>
    <row r="103" spans="1:24">
      <c r="A103" s="239"/>
      <c r="B103" s="244"/>
      <c r="C103" s="173"/>
      <c r="D103" s="214"/>
      <c r="E103" s="65"/>
      <c r="F103" s="214"/>
      <c r="G103" s="173"/>
      <c r="H103" s="65"/>
      <c r="I103" s="65"/>
      <c r="J103" s="65"/>
      <c r="K103" s="65"/>
      <c r="L103" s="65"/>
      <c r="M103" s="24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</row>
    <row r="104" spans="1:24">
      <c r="A104" s="65"/>
      <c r="B104" s="244"/>
      <c r="C104" s="194"/>
      <c r="D104" s="65"/>
      <c r="E104" s="65"/>
      <c r="F104" s="65"/>
      <c r="G104" s="65"/>
      <c r="H104" s="65"/>
      <c r="I104" s="65"/>
      <c r="J104" s="65"/>
      <c r="K104" s="65"/>
      <c r="L104" s="65"/>
      <c r="M104" s="24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</row>
    <row r="105" spans="1:24">
      <c r="A105" s="65"/>
      <c r="B105" s="244"/>
      <c r="C105" s="173"/>
      <c r="D105" s="65"/>
      <c r="E105" s="173"/>
      <c r="F105" s="173"/>
      <c r="G105" s="173"/>
      <c r="H105" s="173"/>
      <c r="I105" s="209"/>
      <c r="J105" s="209"/>
      <c r="K105" s="209"/>
      <c r="L105" s="209"/>
      <c r="M105" s="245"/>
      <c r="N105" s="210"/>
      <c r="O105" s="65"/>
      <c r="P105" s="210"/>
      <c r="Q105" s="65"/>
      <c r="R105" s="65"/>
      <c r="S105" s="65"/>
      <c r="T105" s="65"/>
      <c r="U105" s="65"/>
      <c r="V105" s="65"/>
      <c r="W105" s="65"/>
      <c r="X105" s="65"/>
    </row>
    <row r="106" spans="1:24">
      <c r="A106" s="65"/>
      <c r="B106" s="246"/>
      <c r="C106" s="247"/>
      <c r="D106" s="247"/>
      <c r="E106" s="247"/>
      <c r="F106" s="247"/>
      <c r="G106" s="247"/>
      <c r="H106" s="247"/>
      <c r="I106" s="248"/>
      <c r="J106" s="248"/>
      <c r="K106" s="248"/>
      <c r="L106" s="248"/>
      <c r="M106" s="249"/>
      <c r="N106" s="173"/>
      <c r="O106" s="65"/>
      <c r="P106" s="173"/>
      <c r="Q106" s="65"/>
      <c r="R106" s="65"/>
      <c r="S106" s="65"/>
      <c r="T106" s="65"/>
      <c r="U106" s="65"/>
      <c r="V106" s="65"/>
      <c r="W106" s="65"/>
      <c r="X106" s="65"/>
    </row>
    <row r="107" spans="1:24">
      <c r="A107" s="65"/>
      <c r="B107" s="65"/>
      <c r="C107" s="173"/>
      <c r="D107" s="173"/>
      <c r="E107" s="173"/>
      <c r="F107" s="173"/>
      <c r="G107" s="173"/>
      <c r="H107" s="173"/>
      <c r="I107" s="209"/>
      <c r="J107" s="209"/>
      <c r="K107" s="209"/>
      <c r="L107" s="209"/>
      <c r="M107" s="65"/>
      <c r="N107" s="211"/>
      <c r="O107" s="65"/>
      <c r="P107" s="65"/>
      <c r="Q107" s="65"/>
      <c r="R107" s="65"/>
      <c r="S107" s="65"/>
      <c r="T107" s="65"/>
      <c r="U107" s="65"/>
      <c r="V107" s="65"/>
      <c r="W107" s="65"/>
      <c r="X107" s="65"/>
    </row>
    <row r="108" spans="1:24">
      <c r="A108" s="239"/>
      <c r="B108" s="65"/>
      <c r="C108" s="65"/>
      <c r="D108" s="214"/>
      <c r="E108" s="65"/>
      <c r="F108" s="214"/>
      <c r="G108" s="65"/>
      <c r="H108" s="65"/>
      <c r="I108" s="65"/>
      <c r="J108" s="65"/>
      <c r="K108" s="65"/>
      <c r="L108" s="65"/>
      <c r="M108" s="65"/>
      <c r="N108" s="173"/>
      <c r="O108" s="65"/>
      <c r="P108" s="65"/>
      <c r="Q108" s="65"/>
      <c r="R108" s="65"/>
      <c r="S108" s="65"/>
      <c r="T108" s="65"/>
      <c r="U108" s="65"/>
      <c r="V108" s="65"/>
      <c r="W108" s="65"/>
      <c r="X108" s="65"/>
    </row>
    <row r="109" spans="1:24">
      <c r="A109" s="194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173"/>
      <c r="O109" s="65"/>
      <c r="P109" s="65"/>
      <c r="Q109" s="65"/>
      <c r="R109" s="65"/>
      <c r="S109" s="65"/>
      <c r="T109" s="65"/>
      <c r="U109" s="65"/>
      <c r="V109" s="65"/>
      <c r="W109" s="65"/>
      <c r="X109" s="65"/>
    </row>
    <row r="110" spans="1:24">
      <c r="A110" s="194"/>
      <c r="B110" s="65"/>
      <c r="C110" s="194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</row>
    <row r="111" spans="1:24">
      <c r="A111" s="194"/>
      <c r="B111" s="65"/>
      <c r="C111" s="194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</row>
    <row r="112" spans="1:24">
      <c r="A112" s="239"/>
      <c r="B112" s="65"/>
      <c r="C112" s="65"/>
      <c r="D112" s="65"/>
      <c r="E112" s="65"/>
      <c r="F112" s="65"/>
      <c r="G112" s="173"/>
      <c r="H112" s="65"/>
      <c r="I112" s="173"/>
      <c r="J112" s="214"/>
      <c r="K112" s="65"/>
      <c r="L112" s="214"/>
      <c r="M112" s="65"/>
      <c r="N112" s="210"/>
      <c r="O112" s="65"/>
      <c r="P112" s="210"/>
      <c r="Q112" s="65"/>
      <c r="R112" s="173"/>
      <c r="S112" s="173"/>
      <c r="T112" s="65"/>
      <c r="U112" s="65"/>
      <c r="V112" s="65"/>
      <c r="W112" s="65"/>
      <c r="X112" s="65"/>
    </row>
    <row r="113" spans="1:24">
      <c r="A113" s="65"/>
      <c r="B113" s="65"/>
      <c r="C113" s="194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173"/>
      <c r="O113" s="173"/>
      <c r="P113" s="173"/>
      <c r="Q113" s="65"/>
      <c r="R113" s="173"/>
      <c r="S113" s="173"/>
      <c r="T113" s="65"/>
      <c r="U113" s="65"/>
      <c r="V113" s="65"/>
      <c r="W113" s="65"/>
      <c r="X113" s="65"/>
    </row>
    <row r="114" spans="1:24">
      <c r="A114" s="65"/>
      <c r="B114" s="65"/>
      <c r="C114" s="173"/>
      <c r="D114" s="65"/>
      <c r="E114" s="173"/>
      <c r="F114" s="173"/>
      <c r="G114" s="173"/>
      <c r="H114" s="173"/>
      <c r="I114" s="209"/>
      <c r="J114" s="209"/>
      <c r="K114" s="209"/>
      <c r="L114" s="209"/>
      <c r="M114" s="65"/>
      <c r="N114" s="211"/>
      <c r="O114" s="65"/>
      <c r="P114" s="65"/>
      <c r="Q114" s="65"/>
      <c r="R114" s="65"/>
      <c r="S114" s="65"/>
      <c r="T114" s="65"/>
      <c r="U114" s="65"/>
      <c r="V114" s="65"/>
      <c r="W114" s="65"/>
      <c r="X114" s="65"/>
    </row>
    <row r="115" spans="1:24">
      <c r="A115" s="65"/>
      <c r="B115" s="65"/>
      <c r="C115" s="173"/>
      <c r="D115" s="173"/>
      <c r="E115" s="173"/>
      <c r="F115" s="173"/>
      <c r="G115" s="173"/>
      <c r="H115" s="173"/>
      <c r="I115" s="209"/>
      <c r="J115" s="209"/>
      <c r="K115" s="209"/>
      <c r="L115" s="209"/>
      <c r="M115" s="65"/>
      <c r="N115" s="173"/>
      <c r="O115" s="65"/>
      <c r="P115" s="65"/>
      <c r="Q115" s="65"/>
      <c r="R115" s="65"/>
      <c r="S115" s="65"/>
      <c r="T115" s="65"/>
      <c r="U115" s="65"/>
      <c r="V115" s="65"/>
      <c r="W115" s="65"/>
      <c r="X115" s="65"/>
    </row>
    <row r="116" spans="1:24"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1"/>
    </row>
    <row r="117" spans="1:24">
      <c r="C117" s="51"/>
      <c r="D117" s="51"/>
      <c r="E117" s="51"/>
      <c r="F117" s="51"/>
      <c r="G117" s="51"/>
      <c r="H117" s="51"/>
      <c r="I117" s="56"/>
      <c r="J117" s="56"/>
      <c r="K117" s="56"/>
      <c r="L117" s="56"/>
    </row>
    <row r="118" spans="1:24">
      <c r="A118" s="392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5"/>
      <c r="O118" s="51"/>
      <c r="P118" s="55"/>
    </row>
    <row r="119" spans="1:24">
      <c r="A119" s="392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1"/>
      <c r="O119" s="51"/>
      <c r="P119" s="51"/>
    </row>
    <row r="120" spans="1:24">
      <c r="A120" s="392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4"/>
      <c r="O120" s="53"/>
    </row>
    <row r="121" spans="1:24"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1"/>
    </row>
    <row r="122" spans="1:24"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1"/>
    </row>
    <row r="123" spans="1:24"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</row>
    <row r="124" spans="1:24"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5"/>
      <c r="O124" s="51"/>
      <c r="P124" s="55"/>
      <c r="R124" s="51"/>
    </row>
    <row r="125" spans="1:24"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1"/>
      <c r="P125" s="51"/>
    </row>
    <row r="126" spans="1:24">
      <c r="C126" s="51"/>
      <c r="D126" s="51"/>
      <c r="E126" s="51"/>
      <c r="F126" s="51"/>
      <c r="G126" s="51"/>
      <c r="H126" s="51"/>
      <c r="I126" s="56"/>
      <c r="J126" s="56"/>
      <c r="K126" s="56"/>
      <c r="L126" s="56"/>
      <c r="N126" s="51"/>
    </row>
    <row r="127" spans="1:24">
      <c r="C127" s="51"/>
      <c r="D127" s="51"/>
      <c r="E127" s="51"/>
      <c r="F127" s="51"/>
      <c r="G127" s="51"/>
      <c r="H127" s="51"/>
      <c r="I127" s="56"/>
      <c r="J127" s="56"/>
      <c r="K127" s="56"/>
      <c r="L127" s="56"/>
      <c r="N127" s="51"/>
    </row>
    <row r="128" spans="1:24">
      <c r="C128" s="50"/>
      <c r="D128" s="51"/>
      <c r="F128" s="51"/>
      <c r="H128" s="51"/>
      <c r="J128" s="56"/>
      <c r="L128" s="56"/>
      <c r="N128" s="51"/>
    </row>
    <row r="129" spans="3:18">
      <c r="C129" s="57"/>
      <c r="D129" s="51"/>
      <c r="E129" s="57"/>
      <c r="F129" s="51"/>
      <c r="G129" s="57"/>
      <c r="H129" s="51"/>
      <c r="I129" s="56"/>
      <c r="J129" s="56"/>
      <c r="K129" s="56"/>
      <c r="L129" s="56"/>
    </row>
    <row r="130" spans="3:18">
      <c r="C130" s="57"/>
      <c r="D130" s="51"/>
      <c r="E130" s="57"/>
      <c r="F130" s="51"/>
      <c r="G130" s="57"/>
      <c r="H130" s="51"/>
      <c r="I130" s="56"/>
      <c r="J130" s="56"/>
      <c r="K130" s="56"/>
      <c r="L130" s="56"/>
      <c r="M130" s="56"/>
      <c r="R130" s="51"/>
    </row>
    <row r="131" spans="3:18">
      <c r="C131" s="57"/>
      <c r="D131" s="51"/>
      <c r="E131" s="57"/>
      <c r="F131" s="51"/>
      <c r="G131" s="57"/>
      <c r="H131" s="51"/>
      <c r="I131" s="56"/>
      <c r="J131" s="56"/>
      <c r="K131" s="58"/>
      <c r="L131" s="56"/>
      <c r="M131" s="56"/>
    </row>
    <row r="132" spans="3:18">
      <c r="C132" s="57"/>
      <c r="D132" s="51"/>
      <c r="E132" s="57"/>
      <c r="F132" s="51"/>
      <c r="G132" s="57"/>
      <c r="H132" s="51"/>
      <c r="I132" s="56"/>
      <c r="J132" s="56"/>
      <c r="K132" s="56"/>
      <c r="L132" s="56"/>
      <c r="M132" s="56"/>
    </row>
    <row r="133" spans="3:18">
      <c r="C133" s="57"/>
      <c r="D133" s="51"/>
      <c r="E133" s="57"/>
      <c r="F133" s="51"/>
      <c r="G133" s="57"/>
      <c r="H133" s="51"/>
      <c r="I133" s="56"/>
      <c r="J133" s="56"/>
      <c r="K133" s="56"/>
      <c r="L133" s="56"/>
      <c r="M133" s="56"/>
    </row>
    <row r="134" spans="3:18">
      <c r="C134" s="57"/>
      <c r="D134" s="51"/>
      <c r="E134" s="57"/>
      <c r="F134" s="51"/>
      <c r="G134" s="57"/>
      <c r="H134" s="51"/>
      <c r="I134" s="56"/>
      <c r="J134" s="56"/>
      <c r="K134" s="56"/>
      <c r="L134" s="56"/>
      <c r="M134" s="56"/>
    </row>
    <row r="135" spans="3:18">
      <c r="C135" s="57"/>
      <c r="D135" s="51"/>
      <c r="E135" s="57"/>
      <c r="F135" s="51"/>
      <c r="G135" s="57"/>
      <c r="H135" s="51"/>
      <c r="I135" s="56"/>
      <c r="J135" s="56"/>
      <c r="K135" s="56"/>
      <c r="L135" s="56"/>
      <c r="M135" s="56"/>
    </row>
    <row r="136" spans="3:18">
      <c r="C136" s="57"/>
      <c r="D136" s="51"/>
      <c r="E136" s="57"/>
      <c r="F136" s="51"/>
      <c r="G136" s="57"/>
      <c r="H136" s="51"/>
      <c r="I136" s="56"/>
      <c r="J136" s="56"/>
      <c r="K136" s="56"/>
      <c r="L136" s="56"/>
      <c r="M136" s="56"/>
    </row>
    <row r="137" spans="3:18">
      <c r="C137" s="57"/>
      <c r="D137" s="51"/>
      <c r="E137" s="57"/>
      <c r="F137" s="51"/>
      <c r="G137" s="57"/>
      <c r="H137" s="51"/>
      <c r="I137" s="56"/>
      <c r="J137" s="56"/>
      <c r="K137" s="56"/>
      <c r="L137" s="56"/>
      <c r="M137" s="56"/>
    </row>
    <row r="138" spans="3:18">
      <c r="C138" s="57"/>
      <c r="D138" s="51"/>
      <c r="E138" s="57"/>
      <c r="F138" s="51"/>
      <c r="G138" s="57"/>
      <c r="H138" s="51"/>
      <c r="I138" s="56"/>
      <c r="J138" s="56"/>
      <c r="K138" s="56"/>
      <c r="L138" s="56"/>
      <c r="M138" s="56"/>
    </row>
    <row r="139" spans="3:18">
      <c r="C139" s="57"/>
      <c r="D139" s="51"/>
      <c r="E139" s="57"/>
      <c r="F139" s="51"/>
      <c r="G139" s="57"/>
      <c r="H139" s="51"/>
      <c r="I139" s="56"/>
      <c r="J139" s="56"/>
      <c r="K139" s="56"/>
      <c r="L139" s="56"/>
      <c r="M139" s="56"/>
    </row>
    <row r="140" spans="3:18">
      <c r="C140" s="57"/>
      <c r="D140" s="51"/>
      <c r="E140" s="57"/>
      <c r="F140" s="51"/>
      <c r="G140" s="57"/>
      <c r="H140" s="51"/>
      <c r="I140" s="56"/>
      <c r="J140" s="56"/>
      <c r="K140" s="56"/>
      <c r="L140" s="56"/>
      <c r="M140" s="56"/>
    </row>
    <row r="141" spans="3:18">
      <c r="C141" s="57"/>
      <c r="D141" s="51"/>
      <c r="E141" s="57"/>
      <c r="F141" s="51"/>
      <c r="G141" s="57"/>
      <c r="H141" s="51"/>
      <c r="I141" s="56"/>
      <c r="J141" s="56"/>
      <c r="K141" s="56"/>
      <c r="L141" s="56"/>
      <c r="M141" s="56"/>
    </row>
    <row r="142" spans="3:18">
      <c r="C142" s="57"/>
      <c r="D142" s="51"/>
      <c r="E142" s="57"/>
      <c r="F142" s="51"/>
      <c r="G142" s="57"/>
      <c r="H142" s="51"/>
      <c r="I142" s="56"/>
      <c r="J142" s="56"/>
      <c r="K142" s="56"/>
      <c r="L142" s="56"/>
      <c r="M142" s="56"/>
    </row>
    <row r="143" spans="3:18">
      <c r="C143" s="57"/>
      <c r="D143" s="51"/>
      <c r="E143" s="57"/>
      <c r="F143" s="51"/>
      <c r="G143" s="57"/>
      <c r="H143" s="51"/>
      <c r="I143" s="56"/>
      <c r="J143" s="56"/>
      <c r="K143" s="56"/>
      <c r="L143" s="56"/>
      <c r="M143" s="56"/>
    </row>
    <row r="144" spans="3:18">
      <c r="C144" s="57"/>
      <c r="D144" s="51"/>
      <c r="E144" s="57"/>
      <c r="F144" s="51"/>
      <c r="G144" s="57"/>
      <c r="H144" s="51"/>
      <c r="I144" s="56"/>
      <c r="J144" s="56"/>
      <c r="K144" s="56"/>
      <c r="L144" s="56"/>
      <c r="M144" s="56"/>
    </row>
    <row r="145" spans="3:17">
      <c r="C145" s="57"/>
      <c r="D145" s="51"/>
      <c r="E145" s="57"/>
      <c r="F145" s="51"/>
      <c r="G145" s="57"/>
      <c r="H145" s="51"/>
      <c r="I145" s="56"/>
      <c r="J145" s="56"/>
      <c r="K145" s="56"/>
      <c r="L145" s="56"/>
      <c r="M145" s="56"/>
    </row>
    <row r="146" spans="3:17">
      <c r="C146" s="57"/>
      <c r="D146" s="51"/>
      <c r="E146" s="57"/>
      <c r="F146" s="51"/>
      <c r="G146" s="57"/>
      <c r="H146" s="51"/>
      <c r="I146" s="56"/>
      <c r="J146" s="56"/>
      <c r="K146" s="56"/>
      <c r="L146" s="56"/>
      <c r="M146" s="56"/>
    </row>
    <row r="147" spans="3:17">
      <c r="C147" s="57"/>
      <c r="D147" s="51"/>
      <c r="E147" s="57"/>
      <c r="F147" s="51"/>
      <c r="G147" s="57"/>
      <c r="H147" s="51"/>
      <c r="I147" s="56"/>
      <c r="J147" s="56"/>
      <c r="K147" s="56"/>
      <c r="L147" s="56"/>
      <c r="M147" s="56"/>
    </row>
    <row r="148" spans="3:17">
      <c r="C148" s="57"/>
      <c r="D148" s="51"/>
      <c r="E148" s="57"/>
      <c r="F148" s="51"/>
      <c r="G148" s="57"/>
      <c r="H148" s="51"/>
      <c r="I148" s="56"/>
      <c r="J148" s="56"/>
      <c r="K148" s="56"/>
      <c r="L148" s="56"/>
      <c r="M148" s="56"/>
    </row>
    <row r="149" spans="3:17">
      <c r="C149" s="57"/>
      <c r="D149" s="51"/>
      <c r="E149" s="57"/>
      <c r="F149" s="51"/>
      <c r="G149" s="57"/>
      <c r="H149" s="51"/>
      <c r="I149" s="56"/>
      <c r="J149" s="56"/>
      <c r="K149" s="56"/>
      <c r="L149" s="56"/>
      <c r="M149" s="56"/>
    </row>
    <row r="150" spans="3:17">
      <c r="C150" s="57"/>
      <c r="D150" s="51"/>
      <c r="E150" s="57"/>
      <c r="F150" s="51"/>
      <c r="G150" s="57"/>
      <c r="H150" s="51"/>
      <c r="I150" s="56"/>
      <c r="J150" s="56"/>
      <c r="K150" s="56"/>
      <c r="L150" s="56"/>
      <c r="M150" s="56"/>
    </row>
    <row r="151" spans="3:17">
      <c r="C151" s="57"/>
      <c r="D151" s="51"/>
      <c r="E151" s="57"/>
      <c r="F151" s="51"/>
      <c r="G151" s="57"/>
      <c r="H151" s="51"/>
      <c r="I151" s="56"/>
      <c r="J151" s="56"/>
      <c r="K151" s="56"/>
      <c r="L151" s="56"/>
      <c r="M151" s="56"/>
    </row>
    <row r="152" spans="3:17">
      <c r="C152" s="57"/>
      <c r="D152" s="51"/>
      <c r="E152" s="57"/>
      <c r="F152" s="51"/>
      <c r="G152" s="57"/>
      <c r="H152" s="51"/>
      <c r="I152" s="56"/>
      <c r="J152" s="56"/>
      <c r="K152" s="56"/>
      <c r="L152" s="56"/>
      <c r="M152" s="56"/>
    </row>
    <row r="153" spans="3:17">
      <c r="C153" s="59"/>
      <c r="D153" s="59"/>
      <c r="E153" s="59"/>
      <c r="F153" s="56"/>
      <c r="G153" s="56"/>
      <c r="I153" s="59"/>
      <c r="J153" s="59"/>
      <c r="K153" s="59"/>
      <c r="L153" s="56"/>
      <c r="M153" s="56"/>
    </row>
    <row r="160" spans="3:17">
      <c r="N160" s="52"/>
      <c r="Q160" s="52"/>
    </row>
    <row r="183" spans="14:17">
      <c r="N183" s="52"/>
      <c r="Q183" s="52"/>
    </row>
    <row r="206" spans="14:17">
      <c r="N206" s="52"/>
      <c r="Q206" s="52"/>
    </row>
    <row r="229" spans="17:17">
      <c r="Q229" s="52"/>
    </row>
  </sheetData>
  <mergeCells count="1">
    <mergeCell ref="A118:A120"/>
  </mergeCells>
  <phoneticPr fontId="2"/>
  <pageMargins left="0.7" right="0.7" top="0.75" bottom="0.75" header="0.3" footer="0.3"/>
  <pageSetup paperSize="9" scale="44" orientation="portrait" horizontalDpi="300" verticalDpi="300"/>
  <headerFooter alignWithMargins="0">
    <oddHeader>&amp;F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M91"/>
  <sheetViews>
    <sheetView zoomScaleNormal="100" zoomScalePageLayoutView="75" workbookViewId="0">
      <selection activeCell="AH99" sqref="AH99"/>
    </sheetView>
  </sheetViews>
  <sheetFormatPr baseColWidth="10" defaultColWidth="8.796875" defaultRowHeight="14"/>
  <cols>
    <col min="2" max="2" width="10.3984375" customWidth="1"/>
    <col min="3" max="3" width="10.19921875" customWidth="1"/>
    <col min="4" max="5" width="9.19921875" customWidth="1"/>
    <col min="6" max="8" width="11.3984375" bestFit="1" customWidth="1"/>
    <col min="9" max="9" width="9.3984375" bestFit="1" customWidth="1"/>
    <col min="10" max="10" width="9.19921875" customWidth="1"/>
    <col min="11" max="12" width="11.3984375" bestFit="1" customWidth="1"/>
    <col min="13" max="13" width="10.19921875" customWidth="1"/>
    <col min="14" max="14" width="11.3984375" bestFit="1" customWidth="1"/>
    <col min="15" max="16" width="10" customWidth="1"/>
    <col min="17" max="18" width="9" bestFit="1" customWidth="1"/>
    <col min="19" max="19" width="19.796875" customWidth="1"/>
    <col min="20" max="20" width="10" customWidth="1"/>
    <col min="21" max="21" width="18" customWidth="1"/>
    <col min="22" max="22" width="15.796875" bestFit="1" customWidth="1"/>
    <col min="23" max="23" width="11.19921875" customWidth="1"/>
    <col min="24" max="24" width="11.3984375" bestFit="1" customWidth="1"/>
    <col min="25" max="26" width="8.796875" customWidth="1"/>
    <col min="27" max="28" width="10.3984375" customWidth="1"/>
    <col min="29" max="29" width="20.796875" customWidth="1"/>
    <col min="30" max="30" width="19.796875" customWidth="1"/>
    <col min="31" max="31" width="15.19921875" bestFit="1" customWidth="1"/>
    <col min="32" max="34" width="8.796875" customWidth="1"/>
    <col min="35" max="35" width="11.3984375" bestFit="1" customWidth="1"/>
    <col min="36" max="36" width="15" bestFit="1" customWidth="1"/>
    <col min="37" max="37" width="11.796875" bestFit="1" customWidth="1"/>
    <col min="38" max="40" width="8.796875" customWidth="1"/>
    <col min="41" max="41" width="11.3984375" bestFit="1" customWidth="1"/>
    <col min="42" max="42" width="15" bestFit="1" customWidth="1"/>
    <col min="43" max="48" width="11.3984375" bestFit="1" customWidth="1"/>
  </cols>
  <sheetData>
    <row r="1" spans="1:65">
      <c r="A1" s="84"/>
      <c r="B1" s="83" t="s">
        <v>133</v>
      </c>
      <c r="C1" s="84" t="str">
        <f>'Result Format 2'!A100</f>
        <v>Chemical 1</v>
      </c>
      <c r="D1" s="84"/>
      <c r="E1" s="84"/>
      <c r="F1" s="84"/>
      <c r="G1" s="84"/>
      <c r="H1" s="84"/>
      <c r="I1" s="84"/>
      <c r="J1" s="83" t="s">
        <v>159</v>
      </c>
      <c r="K1" s="84" t="str">
        <f>'Result Format 2'!T100</f>
        <v>Chemical 1</v>
      </c>
      <c r="L1" s="84"/>
      <c r="M1" s="84"/>
      <c r="N1" s="84"/>
      <c r="O1" s="84"/>
      <c r="P1" s="84"/>
      <c r="Q1" s="84"/>
      <c r="R1" s="84"/>
      <c r="S1" s="84"/>
      <c r="T1" s="83" t="s">
        <v>160</v>
      </c>
      <c r="U1" s="84" t="str">
        <f>'Result Format 2'!AM100</f>
        <v>Chemical 1</v>
      </c>
      <c r="V1" s="84"/>
      <c r="W1" s="84"/>
      <c r="X1" s="84"/>
      <c r="Y1" s="84"/>
      <c r="Z1" s="84"/>
      <c r="AA1" s="84"/>
      <c r="AB1" s="83" t="s">
        <v>161</v>
      </c>
      <c r="AC1" s="84" t="str">
        <f>'Result Format 2'!BF100</f>
        <v>Chemical 1</v>
      </c>
      <c r="AD1" s="84"/>
      <c r="AE1" s="84"/>
      <c r="AF1" s="84"/>
      <c r="AG1" s="84"/>
      <c r="AH1" s="84"/>
      <c r="AI1" s="84"/>
      <c r="AJ1" s="83" t="s">
        <v>162</v>
      </c>
      <c r="AK1" s="84" t="str">
        <f>'Result Format 2'!BY100</f>
        <v>Chemical 1</v>
      </c>
      <c r="AL1" s="84"/>
      <c r="AM1" s="84"/>
      <c r="AN1" s="84"/>
      <c r="AO1" s="84"/>
      <c r="AP1" s="84"/>
      <c r="AQ1" s="84"/>
      <c r="AR1" s="83" t="s">
        <v>163</v>
      </c>
      <c r="AS1" s="84" t="str">
        <f>'Result Format 2'!CR100</f>
        <v>Chemical 1</v>
      </c>
      <c r="AT1" s="84"/>
      <c r="AU1" s="84"/>
      <c r="AV1" s="84"/>
      <c r="AW1" s="84"/>
      <c r="AX1" s="84"/>
      <c r="AY1" s="65"/>
      <c r="AZ1" s="65"/>
      <c r="BA1" s="65"/>
      <c r="BB1" s="65"/>
      <c r="BC1" s="65"/>
      <c r="BD1" s="65"/>
      <c r="BE1" s="65"/>
      <c r="BF1" s="65"/>
      <c r="BG1" s="65"/>
      <c r="BH1" s="65"/>
      <c r="BJ1" s="65"/>
      <c r="BK1" s="65"/>
    </row>
    <row r="2" spans="1:65">
      <c r="A2" s="85"/>
      <c r="B2" s="85" t="s">
        <v>164</v>
      </c>
      <c r="C2" s="85" t="s">
        <v>186</v>
      </c>
      <c r="D2" s="86" t="s">
        <v>176</v>
      </c>
      <c r="E2" s="86" t="s">
        <v>178</v>
      </c>
      <c r="F2" s="88" t="s">
        <v>184</v>
      </c>
      <c r="G2" s="85" t="s">
        <v>166</v>
      </c>
      <c r="H2" s="85" t="s">
        <v>167</v>
      </c>
      <c r="I2" s="85"/>
      <c r="J2" s="85" t="s">
        <v>164</v>
      </c>
      <c r="K2" s="85" t="s">
        <v>165</v>
      </c>
      <c r="L2" s="86" t="s">
        <v>176</v>
      </c>
      <c r="M2" s="86" t="s">
        <v>178</v>
      </c>
      <c r="N2" s="88" t="s">
        <v>184</v>
      </c>
      <c r="O2" s="85" t="s">
        <v>166</v>
      </c>
      <c r="P2" s="85" t="s">
        <v>167</v>
      </c>
      <c r="Q2" s="85"/>
      <c r="R2" s="85" t="s">
        <v>164</v>
      </c>
      <c r="S2" s="85" t="s">
        <v>165</v>
      </c>
      <c r="T2" s="86" t="s">
        <v>176</v>
      </c>
      <c r="U2" s="86" t="s">
        <v>178</v>
      </c>
      <c r="V2" s="88" t="s">
        <v>184</v>
      </c>
      <c r="W2" s="85" t="s">
        <v>166</v>
      </c>
      <c r="X2" s="85" t="s">
        <v>167</v>
      </c>
      <c r="Y2" s="85"/>
      <c r="Z2" s="85" t="s">
        <v>164</v>
      </c>
      <c r="AA2" s="85" t="s">
        <v>165</v>
      </c>
      <c r="AB2" s="86" t="s">
        <v>175</v>
      </c>
      <c r="AC2" s="86" t="s">
        <v>177</v>
      </c>
      <c r="AD2" s="88" t="s">
        <v>184</v>
      </c>
      <c r="AE2" s="85" t="s">
        <v>166</v>
      </c>
      <c r="AF2" s="85" t="s">
        <v>167</v>
      </c>
      <c r="AG2" s="85"/>
      <c r="AH2" s="85" t="s">
        <v>164</v>
      </c>
      <c r="AI2" s="85" t="s">
        <v>165</v>
      </c>
      <c r="AJ2" s="86" t="s">
        <v>176</v>
      </c>
      <c r="AK2" s="86" t="s">
        <v>178</v>
      </c>
      <c r="AL2" s="88" t="s">
        <v>184</v>
      </c>
      <c r="AM2" s="85" t="s">
        <v>166</v>
      </c>
      <c r="AN2" s="85" t="s">
        <v>167</v>
      </c>
      <c r="AO2" s="85"/>
      <c r="AP2" s="85" t="s">
        <v>164</v>
      </c>
      <c r="AQ2" s="85" t="s">
        <v>165</v>
      </c>
      <c r="AR2" s="86" t="s">
        <v>176</v>
      </c>
      <c r="AS2" s="86" t="s">
        <v>178</v>
      </c>
      <c r="AT2" s="88" t="s">
        <v>184</v>
      </c>
      <c r="AU2" s="85" t="s">
        <v>166</v>
      </c>
      <c r="AV2" s="85" t="s">
        <v>167</v>
      </c>
      <c r="AW2" s="65"/>
      <c r="AX2" s="65"/>
      <c r="AY2" s="65"/>
      <c r="AZ2" s="65"/>
      <c r="BA2" s="65"/>
      <c r="BB2" s="65"/>
      <c r="BC2" s="65"/>
      <c r="BD2" s="65"/>
      <c r="BE2" s="65"/>
      <c r="BF2" s="65"/>
      <c r="BH2" s="65"/>
      <c r="BI2" s="65"/>
    </row>
    <row r="3" spans="1:65">
      <c r="A3" s="65"/>
      <c r="B3" s="65" t="str">
        <f t="array" ref="B3:B13">TRANSPOSE('Result Format 2'!C101:M101)</f>
        <v/>
      </c>
      <c r="C3" s="65">
        <f t="array" ref="C3:C13">TRANSPOSE('Result Format 2'!C109:M109)</f>
        <v>0</v>
      </c>
      <c r="D3" s="87" t="e">
        <f t="array" ref="D3:D13">TRANSPOSE('Result Format 2'!C81:M81)</f>
        <v>#VALUE!</v>
      </c>
      <c r="E3" s="87" t="e">
        <f t="array" ref="E3:E13">TRANSPOSE('Result Format 2'!C82:M82)^2</f>
        <v>#VALUE!</v>
      </c>
      <c r="F3" s="89">
        <v>1</v>
      </c>
      <c r="G3" s="65">
        <f t="array" ref="G3:G13">TRANSPOSE('Result Format 2'!$C$74:$M$74)</f>
        <v>1</v>
      </c>
      <c r="H3" s="65">
        <f>IF(G3&gt;=0.05,1,0)</f>
        <v>1</v>
      </c>
      <c r="I3" s="65"/>
      <c r="J3" s="65" t="str">
        <f t="array" ref="J3:J13">TRANSPOSE('Result Format 2'!V101:AF101)</f>
        <v/>
      </c>
      <c r="K3" s="65">
        <f t="array" ref="K3:K13">TRANSPOSE('Result Format 2'!$V$109:$AF$109)</f>
        <v>0</v>
      </c>
      <c r="L3" s="87" t="e">
        <f t="array" ref="L3:L13">TRANSPOSE('Result Format 2'!V81:AF81)</f>
        <v>#VALUE!</v>
      </c>
      <c r="M3" s="87" t="e">
        <f t="array" ref="M3:M13">TRANSPOSE('Result Format 2'!V82:AF82)^2</f>
        <v>#VALUE!</v>
      </c>
      <c r="N3" s="89">
        <v>1</v>
      </c>
      <c r="O3" s="65">
        <f t="array" ref="O3:O13">TRANSPOSE('Result Format 2'!$V$74:$AF$74)</f>
        <v>1</v>
      </c>
      <c r="P3" s="65">
        <f>IF(O3&gt;=0.05,1,0)</f>
        <v>1</v>
      </c>
      <c r="Q3" s="65"/>
      <c r="R3" s="65" t="str">
        <f t="array" ref="R3:R13">TRANSPOSE('Result Format 2'!AO101:AY101)</f>
        <v/>
      </c>
      <c r="S3" s="65">
        <f t="array" ref="S3:S13">TRANSPOSE('Result Format 2'!$AO$109:$AY$109)</f>
        <v>0</v>
      </c>
      <c r="T3" s="87" t="e">
        <f t="array" ref="T3:T13">TRANSPOSE('Result Format 2'!AO81:AY81)</f>
        <v>#VALUE!</v>
      </c>
      <c r="U3" s="87" t="e">
        <f t="array" ref="U3:U13">TRANSPOSE('Result Format 2'!AO82:AY82)^2</f>
        <v>#VALUE!</v>
      </c>
      <c r="V3" s="89">
        <v>1</v>
      </c>
      <c r="W3" s="65">
        <f t="array" ref="W3:W13">TRANSPOSE('Result Format 2'!$AO$74:$AY$74)</f>
        <v>1</v>
      </c>
      <c r="X3" s="65">
        <f>IF(W3&gt;=0.05,1,0)</f>
        <v>1</v>
      </c>
      <c r="Y3" s="65"/>
      <c r="Z3" s="65" t="str">
        <f t="array" ref="Z3:Z13">TRANSPOSE('Result Format 2'!BH101:BR101)</f>
        <v/>
      </c>
      <c r="AA3" s="65">
        <f t="array" ref="AA3:AA13">TRANSPOSE('Result Format 2'!BH109:BR109)</f>
        <v>0</v>
      </c>
      <c r="AB3" s="87" t="e">
        <f t="array" ref="AB3:AB13">TRANSPOSE('Result Format 2'!BH81:BR81)</f>
        <v>#VALUE!</v>
      </c>
      <c r="AC3" s="87" t="e">
        <f t="array" ref="AC3:AC13">TRANSPOSE('Result Format 2'!BH82:BR82)^2</f>
        <v>#VALUE!</v>
      </c>
      <c r="AD3" s="89">
        <v>1</v>
      </c>
      <c r="AE3" s="65">
        <f t="array" ref="AE3:AE13">TRANSPOSE('Result Format 2'!BH74:BR74)</f>
        <v>1</v>
      </c>
      <c r="AF3" s="65">
        <f>IF(AE3&gt;=0.05,1,0)</f>
        <v>1</v>
      </c>
      <c r="AG3" s="65"/>
      <c r="AH3" s="65" t="str">
        <f t="array" ref="AH3:AH13">TRANSPOSE('Result Format 2'!CA101:CK101)</f>
        <v/>
      </c>
      <c r="AI3" s="65">
        <f t="array" ref="AI3:AI13">TRANSPOSE('Result Format 2'!CA109:CK109)</f>
        <v>0</v>
      </c>
      <c r="AJ3" s="87" t="e">
        <f t="array" ref="AJ3:AJ13">TRANSPOSE('Result Format 2'!CA81:CK81)</f>
        <v>#VALUE!</v>
      </c>
      <c r="AK3" s="87" t="e">
        <f t="array" ref="AK3:AK13">TRANSPOSE('Result Format 2'!CA82:CK82)^2</f>
        <v>#VALUE!</v>
      </c>
      <c r="AL3" s="89">
        <v>1</v>
      </c>
      <c r="AM3" s="65">
        <f t="array" ref="AM3:AM13">TRANSPOSE('Result Format 2'!CA74:CK74)</f>
        <v>1</v>
      </c>
      <c r="AN3" s="65">
        <f>IF(AM3&gt;=0.05,1,0)</f>
        <v>1</v>
      </c>
      <c r="AO3" s="65"/>
      <c r="AP3" s="65" t="str">
        <f t="array" ref="AP3:AP13">TRANSPOSE('Result Format 2'!CT101:DD101)</f>
        <v/>
      </c>
      <c r="AQ3" s="65">
        <f t="array" ref="AQ3:AQ13">TRANSPOSE('Result Format 2'!CT109:DD109)</f>
        <v>0</v>
      </c>
      <c r="AR3" s="87" t="e">
        <f t="array" ref="AR3:AR13">TRANSPOSE('Result Format 2'!CT81:DD81)</f>
        <v>#VALUE!</v>
      </c>
      <c r="AS3" s="87" t="e">
        <f t="array" ref="AS3:AS13">TRANSPOSE('Result Format 2'!CT82:DD82)^2</f>
        <v>#VALUE!</v>
      </c>
      <c r="AT3" s="89">
        <v>1</v>
      </c>
      <c r="AU3" s="65">
        <f t="array" ref="AU3:AU13">TRANSPOSE('Result Format 2'!CT74:DD74)</f>
        <v>1</v>
      </c>
      <c r="AV3" s="65">
        <f>IF(AU3&gt;=0.05,1,0)</f>
        <v>1</v>
      </c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</row>
    <row r="4" spans="1:65">
      <c r="A4" s="65"/>
      <c r="B4" s="65" t="str">
        <v/>
      </c>
      <c r="C4" s="65" t="e">
        <v>#VALUE!</v>
      </c>
      <c r="D4" s="87" t="e">
        <v>#VALUE!</v>
      </c>
      <c r="E4" s="87" t="e">
        <v>#VALUE!</v>
      </c>
      <c r="F4" s="89" t="e">
        <f t="shared" ref="F4:F13" si="0">IF($D$15&gt;=0,(D4-$D$15)/($D$3-$D$15),D4/$D$3)</f>
        <v>#VALUE!</v>
      </c>
      <c r="G4" s="65" t="e">
        <v>#VALUE!</v>
      </c>
      <c r="H4" s="65" t="e">
        <f>IF(G4&gt;=0.05,1,0)</f>
        <v>#VALUE!</v>
      </c>
      <c r="I4" s="65"/>
      <c r="J4" s="65" t="str">
        <v/>
      </c>
      <c r="K4" s="65" t="e">
        <v>#VALUE!</v>
      </c>
      <c r="L4" s="87" t="e">
        <v>#VALUE!</v>
      </c>
      <c r="M4" s="87" t="e">
        <v>#VALUE!</v>
      </c>
      <c r="N4" s="89" t="e">
        <f>IF($L$15&gt;=0,(L4-$L$15)/($L$3-$L$15),L4/$L$3)</f>
        <v>#VALUE!</v>
      </c>
      <c r="O4" s="65" t="e">
        <v>#VALUE!</v>
      </c>
      <c r="P4" s="65" t="e">
        <f>IF(O4&gt;=0.05,1,0)</f>
        <v>#VALUE!</v>
      </c>
      <c r="Q4" s="65"/>
      <c r="R4" s="65" t="str">
        <v/>
      </c>
      <c r="S4" s="65" t="e">
        <v>#VALUE!</v>
      </c>
      <c r="T4" s="87" t="e">
        <v>#VALUE!</v>
      </c>
      <c r="U4" s="87" t="e">
        <v>#VALUE!</v>
      </c>
      <c r="V4" s="89" t="e">
        <f>IF($T$15&gt;=0,(T4-$T$15)/($T$3-$T$15),T4/$T$3)</f>
        <v>#VALUE!</v>
      </c>
      <c r="W4" s="65" t="e">
        <v>#VALUE!</v>
      </c>
      <c r="X4" s="65" t="e">
        <f t="shared" ref="X4:X13" si="1">IF(W4&gt;=0.05,1,0)</f>
        <v>#VALUE!</v>
      </c>
      <c r="Y4" s="65"/>
      <c r="Z4" s="65" t="str">
        <v/>
      </c>
      <c r="AA4" s="65" t="e">
        <v>#VALUE!</v>
      </c>
      <c r="AB4" s="87" t="e">
        <v>#VALUE!</v>
      </c>
      <c r="AC4" s="87" t="e">
        <v>#VALUE!</v>
      </c>
      <c r="AD4" s="89" t="e">
        <f>IF($AB$15&gt;=0,(AB4-$AB$15)/($AB$3-$AB$15),AB4/$AB$3)</f>
        <v>#VALUE!</v>
      </c>
      <c r="AE4" s="65" t="e">
        <v>#VALUE!</v>
      </c>
      <c r="AF4" s="65" t="e">
        <f t="shared" ref="AF4:AF13" si="2">IF(AE4&gt;=0.05,1,0)</f>
        <v>#VALUE!</v>
      </c>
      <c r="AG4" s="65"/>
      <c r="AH4" s="65" t="str">
        <v/>
      </c>
      <c r="AI4" s="65" t="e">
        <v>#VALUE!</v>
      </c>
      <c r="AJ4" s="87" t="e">
        <v>#VALUE!</v>
      </c>
      <c r="AK4" s="87" t="e">
        <v>#VALUE!</v>
      </c>
      <c r="AL4" s="89" t="e">
        <f>IF($AJ$15&gt;=0,(AJ4-$AJ$15)/($AJ$3-$AJ$15),AJ4/$AJ$3)</f>
        <v>#VALUE!</v>
      </c>
      <c r="AM4" s="65" t="e">
        <v>#VALUE!</v>
      </c>
      <c r="AN4" s="65" t="e">
        <f t="shared" ref="AN4:AN13" si="3">IF(AM4&gt;=0.05,1,0)</f>
        <v>#VALUE!</v>
      </c>
      <c r="AO4" s="65"/>
      <c r="AP4" s="65" t="str">
        <v/>
      </c>
      <c r="AQ4" s="65" t="e">
        <v>#VALUE!</v>
      </c>
      <c r="AR4" s="87" t="e">
        <v>#VALUE!</v>
      </c>
      <c r="AS4" s="87" t="e">
        <v>#VALUE!</v>
      </c>
      <c r="AT4" s="89" t="e">
        <f>IF($AR$15&gt;=0,(AR4-$AR$15)/($AR$3-$AR$15),AR4/$AR$3)</f>
        <v>#VALUE!</v>
      </c>
      <c r="AU4" s="65" t="e">
        <v>#VALUE!</v>
      </c>
      <c r="AV4" s="65" t="e">
        <f t="shared" ref="AV4:AV13" si="4">IF(AU4&gt;=0.05,1,0)</f>
        <v>#VALUE!</v>
      </c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</row>
    <row r="5" spans="1:65">
      <c r="A5" s="65"/>
      <c r="B5" s="65" t="str">
        <v/>
      </c>
      <c r="C5" s="65" t="e">
        <v>#VALUE!</v>
      </c>
      <c r="D5" s="87" t="e">
        <v>#VALUE!</v>
      </c>
      <c r="E5" s="87" t="e">
        <v>#VALUE!</v>
      </c>
      <c r="F5" s="89" t="e">
        <f t="shared" si="0"/>
        <v>#VALUE!</v>
      </c>
      <c r="G5" s="65" t="e">
        <v>#VALUE!</v>
      </c>
      <c r="H5" s="65" t="e">
        <f t="shared" ref="H5:H13" si="5">IF(G5&gt;=0.05,1,0)</f>
        <v>#VALUE!</v>
      </c>
      <c r="I5" s="65"/>
      <c r="J5" s="65" t="str">
        <v/>
      </c>
      <c r="K5" s="65" t="e">
        <v>#VALUE!</v>
      </c>
      <c r="L5" s="87" t="e">
        <v>#VALUE!</v>
      </c>
      <c r="M5" s="87" t="e">
        <v>#VALUE!</v>
      </c>
      <c r="N5" s="89" t="e">
        <f t="shared" ref="N5:N13" si="6">IF($L$15&gt;=0,(L5-$L$15)/($L$3-$L$15),L5/$L$3)</f>
        <v>#VALUE!</v>
      </c>
      <c r="O5" s="65" t="e">
        <v>#VALUE!</v>
      </c>
      <c r="P5" s="65" t="e">
        <f t="shared" ref="P5:P13" si="7">IF(O5&gt;=0.05,1,0)</f>
        <v>#VALUE!</v>
      </c>
      <c r="Q5" s="65"/>
      <c r="R5" s="65" t="str">
        <v/>
      </c>
      <c r="S5" s="65" t="e">
        <v>#VALUE!</v>
      </c>
      <c r="T5" s="87" t="e">
        <v>#VALUE!</v>
      </c>
      <c r="U5" s="87" t="e">
        <v>#VALUE!</v>
      </c>
      <c r="V5" s="89" t="e">
        <f t="shared" ref="V5:V12" si="8">IF($T$15&gt;=0,(T5-$T$15)/($T$3-$T$15),T5/$T$3)</f>
        <v>#VALUE!</v>
      </c>
      <c r="W5" s="65" t="e">
        <v>#VALUE!</v>
      </c>
      <c r="X5" s="65" t="e">
        <f t="shared" si="1"/>
        <v>#VALUE!</v>
      </c>
      <c r="Y5" s="65"/>
      <c r="Z5" s="65" t="str">
        <v/>
      </c>
      <c r="AA5" s="65" t="e">
        <v>#VALUE!</v>
      </c>
      <c r="AB5" s="87" t="e">
        <v>#VALUE!</v>
      </c>
      <c r="AC5" s="87" t="e">
        <v>#VALUE!</v>
      </c>
      <c r="AD5" s="89" t="e">
        <f t="shared" ref="AD5:AD13" si="9">IF($AB$15&gt;=0,(AB5-$AB$15)/($AB$3-$AB$15),AB5/$AB$3)</f>
        <v>#VALUE!</v>
      </c>
      <c r="AE5" s="65" t="e">
        <v>#VALUE!</v>
      </c>
      <c r="AF5" s="65" t="e">
        <f t="shared" si="2"/>
        <v>#VALUE!</v>
      </c>
      <c r="AG5" s="65"/>
      <c r="AH5" s="65" t="str">
        <v/>
      </c>
      <c r="AI5" s="65" t="e">
        <v>#VALUE!</v>
      </c>
      <c r="AJ5" s="87" t="e">
        <v>#VALUE!</v>
      </c>
      <c r="AK5" s="87" t="e">
        <v>#VALUE!</v>
      </c>
      <c r="AL5" s="89" t="e">
        <f t="shared" ref="AL5:AL13" si="10">IF($AJ$15&gt;=0,(AJ5-$AJ$15)/($AJ$3-$AJ$15),AJ5/$AJ$3)</f>
        <v>#VALUE!</v>
      </c>
      <c r="AM5" s="65" t="e">
        <v>#VALUE!</v>
      </c>
      <c r="AN5" s="65" t="e">
        <f t="shared" si="3"/>
        <v>#VALUE!</v>
      </c>
      <c r="AO5" s="65"/>
      <c r="AP5" s="65" t="str">
        <v/>
      </c>
      <c r="AQ5" s="65" t="e">
        <v>#VALUE!</v>
      </c>
      <c r="AR5" s="87" t="e">
        <v>#VALUE!</v>
      </c>
      <c r="AS5" s="87" t="e">
        <v>#VALUE!</v>
      </c>
      <c r="AT5" s="89" t="e">
        <f t="shared" ref="AT5:AT13" si="11">IF($AR$15&gt;=0,(AR5-$AR$15)/($AR$3-$AR$15),AR5/$AR$3)</f>
        <v>#VALUE!</v>
      </c>
      <c r="AU5" s="65" t="e">
        <v>#VALUE!</v>
      </c>
      <c r="AV5" s="65" t="e">
        <f t="shared" si="4"/>
        <v>#VALUE!</v>
      </c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</row>
    <row r="6" spans="1:65">
      <c r="A6" s="65"/>
      <c r="B6" s="65" t="str">
        <v/>
      </c>
      <c r="C6" s="65" t="e">
        <v>#VALUE!</v>
      </c>
      <c r="D6" s="87" t="e">
        <v>#VALUE!</v>
      </c>
      <c r="E6" s="87" t="e">
        <v>#VALUE!</v>
      </c>
      <c r="F6" s="89" t="e">
        <f t="shared" si="0"/>
        <v>#VALUE!</v>
      </c>
      <c r="G6" s="65" t="e">
        <v>#VALUE!</v>
      </c>
      <c r="H6" s="65" t="e">
        <f t="shared" si="5"/>
        <v>#VALUE!</v>
      </c>
      <c r="I6" s="65"/>
      <c r="J6" s="65" t="str">
        <v/>
      </c>
      <c r="K6" s="65" t="e">
        <v>#VALUE!</v>
      </c>
      <c r="L6" s="87" t="e">
        <v>#VALUE!</v>
      </c>
      <c r="M6" s="87" t="e">
        <v>#VALUE!</v>
      </c>
      <c r="N6" s="89" t="e">
        <f t="shared" si="6"/>
        <v>#VALUE!</v>
      </c>
      <c r="O6" s="65" t="e">
        <v>#VALUE!</v>
      </c>
      <c r="P6" s="65" t="e">
        <f t="shared" si="7"/>
        <v>#VALUE!</v>
      </c>
      <c r="Q6" s="65"/>
      <c r="R6" s="65" t="str">
        <v/>
      </c>
      <c r="S6" s="65" t="e">
        <v>#VALUE!</v>
      </c>
      <c r="T6" s="87" t="e">
        <v>#VALUE!</v>
      </c>
      <c r="U6" s="87" t="e">
        <v>#VALUE!</v>
      </c>
      <c r="V6" s="89" t="e">
        <f t="shared" si="8"/>
        <v>#VALUE!</v>
      </c>
      <c r="W6" s="65" t="e">
        <v>#VALUE!</v>
      </c>
      <c r="X6" s="65" t="e">
        <f t="shared" si="1"/>
        <v>#VALUE!</v>
      </c>
      <c r="Y6" s="65"/>
      <c r="Z6" s="65" t="str">
        <v/>
      </c>
      <c r="AA6" s="65" t="e">
        <v>#VALUE!</v>
      </c>
      <c r="AB6" s="87" t="e">
        <v>#VALUE!</v>
      </c>
      <c r="AC6" s="87" t="e">
        <v>#VALUE!</v>
      </c>
      <c r="AD6" s="89" t="e">
        <f t="shared" si="9"/>
        <v>#VALUE!</v>
      </c>
      <c r="AE6" s="65" t="e">
        <v>#VALUE!</v>
      </c>
      <c r="AF6" s="65" t="e">
        <f t="shared" si="2"/>
        <v>#VALUE!</v>
      </c>
      <c r="AG6" s="65"/>
      <c r="AH6" s="65" t="str">
        <v/>
      </c>
      <c r="AI6" s="65" t="e">
        <v>#VALUE!</v>
      </c>
      <c r="AJ6" s="87" t="e">
        <v>#VALUE!</v>
      </c>
      <c r="AK6" s="87" t="e">
        <v>#VALUE!</v>
      </c>
      <c r="AL6" s="89" t="e">
        <f t="shared" si="10"/>
        <v>#VALUE!</v>
      </c>
      <c r="AM6" s="65" t="e">
        <v>#VALUE!</v>
      </c>
      <c r="AN6" s="65" t="e">
        <f t="shared" si="3"/>
        <v>#VALUE!</v>
      </c>
      <c r="AO6" s="65"/>
      <c r="AP6" s="65" t="str">
        <v/>
      </c>
      <c r="AQ6" s="65" t="e">
        <v>#VALUE!</v>
      </c>
      <c r="AR6" s="87" t="e">
        <v>#VALUE!</v>
      </c>
      <c r="AS6" s="87" t="e">
        <v>#VALUE!</v>
      </c>
      <c r="AT6" s="89" t="e">
        <f t="shared" si="11"/>
        <v>#VALUE!</v>
      </c>
      <c r="AU6" s="65" t="e">
        <v>#VALUE!</v>
      </c>
      <c r="AV6" s="65" t="e">
        <f t="shared" si="4"/>
        <v>#VALUE!</v>
      </c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</row>
    <row r="7" spans="1:65">
      <c r="A7" s="65"/>
      <c r="B7" s="65" t="str">
        <v/>
      </c>
      <c r="C7" s="65" t="e">
        <v>#VALUE!</v>
      </c>
      <c r="D7" s="87" t="e">
        <v>#VALUE!</v>
      </c>
      <c r="E7" s="87" t="e">
        <v>#VALUE!</v>
      </c>
      <c r="F7" s="89" t="e">
        <f t="shared" si="0"/>
        <v>#VALUE!</v>
      </c>
      <c r="G7" s="65" t="e">
        <v>#VALUE!</v>
      </c>
      <c r="H7" s="65" t="e">
        <f t="shared" si="5"/>
        <v>#VALUE!</v>
      </c>
      <c r="I7" s="65"/>
      <c r="J7" s="65" t="str">
        <v/>
      </c>
      <c r="K7" s="65" t="e">
        <v>#VALUE!</v>
      </c>
      <c r="L7" s="87" t="e">
        <v>#VALUE!</v>
      </c>
      <c r="M7" s="87" t="e">
        <v>#VALUE!</v>
      </c>
      <c r="N7" s="89" t="e">
        <f t="shared" si="6"/>
        <v>#VALUE!</v>
      </c>
      <c r="O7" s="65" t="e">
        <v>#VALUE!</v>
      </c>
      <c r="P7" s="65" t="e">
        <f t="shared" si="7"/>
        <v>#VALUE!</v>
      </c>
      <c r="Q7" s="65"/>
      <c r="R7" s="65" t="str">
        <v/>
      </c>
      <c r="S7" s="65" t="e">
        <v>#VALUE!</v>
      </c>
      <c r="T7" s="87" t="e">
        <v>#VALUE!</v>
      </c>
      <c r="U7" s="87" t="e">
        <v>#VALUE!</v>
      </c>
      <c r="V7" s="89" t="e">
        <f t="shared" si="8"/>
        <v>#VALUE!</v>
      </c>
      <c r="W7" s="65" t="e">
        <v>#VALUE!</v>
      </c>
      <c r="X7" s="65" t="e">
        <f t="shared" si="1"/>
        <v>#VALUE!</v>
      </c>
      <c r="Y7" s="65"/>
      <c r="Z7" s="65" t="str">
        <v/>
      </c>
      <c r="AA7" s="65" t="e">
        <v>#VALUE!</v>
      </c>
      <c r="AB7" s="87" t="e">
        <v>#VALUE!</v>
      </c>
      <c r="AC7" s="87" t="e">
        <v>#VALUE!</v>
      </c>
      <c r="AD7" s="89" t="e">
        <f t="shared" si="9"/>
        <v>#VALUE!</v>
      </c>
      <c r="AE7" s="65" t="e">
        <v>#VALUE!</v>
      </c>
      <c r="AF7" s="65" t="e">
        <f t="shared" si="2"/>
        <v>#VALUE!</v>
      </c>
      <c r="AG7" s="65"/>
      <c r="AH7" s="65" t="str">
        <v/>
      </c>
      <c r="AI7" s="65" t="e">
        <v>#VALUE!</v>
      </c>
      <c r="AJ7" s="87" t="e">
        <v>#VALUE!</v>
      </c>
      <c r="AK7" s="87" t="e">
        <v>#VALUE!</v>
      </c>
      <c r="AL7" s="89" t="e">
        <f t="shared" si="10"/>
        <v>#VALUE!</v>
      </c>
      <c r="AM7" s="65" t="e">
        <v>#VALUE!</v>
      </c>
      <c r="AN7" s="65" t="e">
        <f t="shared" si="3"/>
        <v>#VALUE!</v>
      </c>
      <c r="AO7" s="65"/>
      <c r="AP7" s="65" t="str">
        <v/>
      </c>
      <c r="AQ7" s="65" t="e">
        <v>#VALUE!</v>
      </c>
      <c r="AR7" s="87" t="e">
        <v>#VALUE!</v>
      </c>
      <c r="AS7" s="87" t="e">
        <v>#VALUE!</v>
      </c>
      <c r="AT7" s="89" t="e">
        <f t="shared" si="11"/>
        <v>#VALUE!</v>
      </c>
      <c r="AU7" s="65" t="e">
        <v>#VALUE!</v>
      </c>
      <c r="AV7" s="65" t="e">
        <f t="shared" si="4"/>
        <v>#VALUE!</v>
      </c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</row>
    <row r="8" spans="1:65">
      <c r="A8" s="65"/>
      <c r="B8" s="65" t="str">
        <v/>
      </c>
      <c r="C8" s="65" t="e">
        <v>#VALUE!</v>
      </c>
      <c r="D8" s="87" t="e">
        <v>#VALUE!</v>
      </c>
      <c r="E8" s="87" t="e">
        <v>#VALUE!</v>
      </c>
      <c r="F8" s="89" t="e">
        <f t="shared" si="0"/>
        <v>#VALUE!</v>
      </c>
      <c r="G8" s="65" t="e">
        <v>#VALUE!</v>
      </c>
      <c r="H8" s="65" t="e">
        <f t="shared" si="5"/>
        <v>#VALUE!</v>
      </c>
      <c r="I8" s="65"/>
      <c r="J8" s="65" t="str">
        <v/>
      </c>
      <c r="K8" s="65" t="e">
        <v>#VALUE!</v>
      </c>
      <c r="L8" s="87" t="e">
        <v>#VALUE!</v>
      </c>
      <c r="M8" s="87" t="e">
        <v>#VALUE!</v>
      </c>
      <c r="N8" s="89" t="e">
        <f t="shared" si="6"/>
        <v>#VALUE!</v>
      </c>
      <c r="O8" s="65" t="e">
        <v>#VALUE!</v>
      </c>
      <c r="P8" s="65" t="e">
        <f t="shared" si="7"/>
        <v>#VALUE!</v>
      </c>
      <c r="Q8" s="65"/>
      <c r="R8" s="65" t="str">
        <v/>
      </c>
      <c r="S8" s="65" t="e">
        <v>#VALUE!</v>
      </c>
      <c r="T8" s="87" t="e">
        <v>#VALUE!</v>
      </c>
      <c r="U8" s="87" t="e">
        <v>#VALUE!</v>
      </c>
      <c r="V8" s="89" t="e">
        <f t="shared" si="8"/>
        <v>#VALUE!</v>
      </c>
      <c r="W8" s="65" t="e">
        <v>#VALUE!</v>
      </c>
      <c r="X8" s="65" t="e">
        <f t="shared" si="1"/>
        <v>#VALUE!</v>
      </c>
      <c r="Y8" s="65"/>
      <c r="Z8" s="65" t="str">
        <v/>
      </c>
      <c r="AA8" s="65" t="e">
        <v>#VALUE!</v>
      </c>
      <c r="AB8" s="87" t="e">
        <v>#VALUE!</v>
      </c>
      <c r="AC8" s="87" t="e">
        <v>#VALUE!</v>
      </c>
      <c r="AD8" s="89" t="e">
        <f t="shared" si="9"/>
        <v>#VALUE!</v>
      </c>
      <c r="AE8" s="65" t="e">
        <v>#VALUE!</v>
      </c>
      <c r="AF8" s="65" t="e">
        <f t="shared" si="2"/>
        <v>#VALUE!</v>
      </c>
      <c r="AG8" s="65"/>
      <c r="AH8" s="65" t="str">
        <v/>
      </c>
      <c r="AI8" s="65" t="e">
        <v>#VALUE!</v>
      </c>
      <c r="AJ8" s="87" t="e">
        <v>#VALUE!</v>
      </c>
      <c r="AK8" s="87" t="e">
        <v>#VALUE!</v>
      </c>
      <c r="AL8" s="89" t="e">
        <f t="shared" si="10"/>
        <v>#VALUE!</v>
      </c>
      <c r="AM8" s="65" t="e">
        <v>#VALUE!</v>
      </c>
      <c r="AN8" s="65" t="e">
        <f t="shared" si="3"/>
        <v>#VALUE!</v>
      </c>
      <c r="AO8" s="65"/>
      <c r="AP8" s="65" t="str">
        <v/>
      </c>
      <c r="AQ8" s="65" t="e">
        <v>#VALUE!</v>
      </c>
      <c r="AR8" s="87" t="e">
        <v>#VALUE!</v>
      </c>
      <c r="AS8" s="87" t="e">
        <v>#VALUE!</v>
      </c>
      <c r="AT8" s="89" t="e">
        <f t="shared" si="11"/>
        <v>#VALUE!</v>
      </c>
      <c r="AU8" s="65" t="e">
        <v>#VALUE!</v>
      </c>
      <c r="AV8" s="65" t="e">
        <f t="shared" si="4"/>
        <v>#VALUE!</v>
      </c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</row>
    <row r="9" spans="1:65">
      <c r="A9" s="65"/>
      <c r="B9" s="65" t="str">
        <v/>
      </c>
      <c r="C9" s="65" t="e">
        <v>#VALUE!</v>
      </c>
      <c r="D9" s="87" t="e">
        <v>#VALUE!</v>
      </c>
      <c r="E9" s="87" t="e">
        <v>#VALUE!</v>
      </c>
      <c r="F9" s="89" t="e">
        <f t="shared" si="0"/>
        <v>#VALUE!</v>
      </c>
      <c r="G9" s="65" t="e">
        <v>#VALUE!</v>
      </c>
      <c r="H9" s="65" t="e">
        <f t="shared" si="5"/>
        <v>#VALUE!</v>
      </c>
      <c r="I9" s="65"/>
      <c r="J9" s="65" t="str">
        <v/>
      </c>
      <c r="K9" s="65" t="e">
        <v>#VALUE!</v>
      </c>
      <c r="L9" s="87" t="e">
        <v>#VALUE!</v>
      </c>
      <c r="M9" s="87" t="e">
        <v>#VALUE!</v>
      </c>
      <c r="N9" s="89" t="e">
        <f t="shared" si="6"/>
        <v>#VALUE!</v>
      </c>
      <c r="O9" s="65" t="e">
        <v>#VALUE!</v>
      </c>
      <c r="P9" s="65" t="e">
        <f t="shared" si="7"/>
        <v>#VALUE!</v>
      </c>
      <c r="Q9" s="65"/>
      <c r="R9" s="65" t="str">
        <v/>
      </c>
      <c r="S9" s="65" t="e">
        <v>#VALUE!</v>
      </c>
      <c r="T9" s="87" t="e">
        <v>#VALUE!</v>
      </c>
      <c r="U9" s="87" t="e">
        <v>#VALUE!</v>
      </c>
      <c r="V9" s="89" t="e">
        <f t="shared" si="8"/>
        <v>#VALUE!</v>
      </c>
      <c r="W9" s="65" t="e">
        <v>#VALUE!</v>
      </c>
      <c r="X9" s="65" t="e">
        <f t="shared" si="1"/>
        <v>#VALUE!</v>
      </c>
      <c r="Y9" s="65"/>
      <c r="Z9" s="65" t="str">
        <v/>
      </c>
      <c r="AA9" s="65" t="e">
        <v>#VALUE!</v>
      </c>
      <c r="AB9" s="87" t="e">
        <v>#VALUE!</v>
      </c>
      <c r="AC9" s="87" t="e">
        <v>#VALUE!</v>
      </c>
      <c r="AD9" s="89" t="e">
        <f t="shared" si="9"/>
        <v>#VALUE!</v>
      </c>
      <c r="AE9" s="65" t="e">
        <v>#VALUE!</v>
      </c>
      <c r="AF9" s="65" t="e">
        <f t="shared" si="2"/>
        <v>#VALUE!</v>
      </c>
      <c r="AG9" s="65"/>
      <c r="AH9" s="65" t="str">
        <v/>
      </c>
      <c r="AI9" s="65" t="e">
        <v>#VALUE!</v>
      </c>
      <c r="AJ9" s="87" t="e">
        <v>#VALUE!</v>
      </c>
      <c r="AK9" s="87" t="e">
        <v>#VALUE!</v>
      </c>
      <c r="AL9" s="89" t="e">
        <f t="shared" si="10"/>
        <v>#VALUE!</v>
      </c>
      <c r="AM9" s="65" t="e">
        <v>#VALUE!</v>
      </c>
      <c r="AN9" s="65" t="e">
        <f>IF(AM9&gt;=0.05,1,0)</f>
        <v>#VALUE!</v>
      </c>
      <c r="AO9" s="65"/>
      <c r="AP9" s="65" t="str">
        <v/>
      </c>
      <c r="AQ9" s="65" t="e">
        <v>#VALUE!</v>
      </c>
      <c r="AR9" s="87" t="e">
        <v>#VALUE!</v>
      </c>
      <c r="AS9" s="87" t="e">
        <v>#VALUE!</v>
      </c>
      <c r="AT9" s="89" t="e">
        <f t="shared" si="11"/>
        <v>#VALUE!</v>
      </c>
      <c r="AU9" s="65" t="e">
        <v>#VALUE!</v>
      </c>
      <c r="AV9" s="65" t="e">
        <f t="shared" si="4"/>
        <v>#VALUE!</v>
      </c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</row>
    <row r="10" spans="1:65">
      <c r="A10" s="65"/>
      <c r="B10" s="65" t="str">
        <v/>
      </c>
      <c r="C10" s="65" t="e">
        <v>#VALUE!</v>
      </c>
      <c r="D10" s="87" t="e">
        <v>#VALUE!</v>
      </c>
      <c r="E10" s="87" t="e">
        <v>#VALUE!</v>
      </c>
      <c r="F10" s="89" t="e">
        <f t="shared" si="0"/>
        <v>#VALUE!</v>
      </c>
      <c r="G10" s="65" t="e">
        <v>#VALUE!</v>
      </c>
      <c r="H10" s="65" t="e">
        <f t="shared" si="5"/>
        <v>#VALUE!</v>
      </c>
      <c r="I10" s="65"/>
      <c r="J10" s="65" t="str">
        <v/>
      </c>
      <c r="K10" s="65" t="e">
        <v>#VALUE!</v>
      </c>
      <c r="L10" s="87" t="e">
        <v>#VALUE!</v>
      </c>
      <c r="M10" s="87" t="e">
        <v>#VALUE!</v>
      </c>
      <c r="N10" s="89" t="e">
        <f t="shared" si="6"/>
        <v>#VALUE!</v>
      </c>
      <c r="O10" s="65" t="e">
        <v>#VALUE!</v>
      </c>
      <c r="P10" s="65" t="e">
        <f t="shared" si="7"/>
        <v>#VALUE!</v>
      </c>
      <c r="Q10" s="65"/>
      <c r="R10" s="65" t="str">
        <v/>
      </c>
      <c r="S10" s="65" t="e">
        <v>#VALUE!</v>
      </c>
      <c r="T10" s="87" t="e">
        <v>#VALUE!</v>
      </c>
      <c r="U10" s="87" t="e">
        <v>#VALUE!</v>
      </c>
      <c r="V10" s="89" t="e">
        <f t="shared" si="8"/>
        <v>#VALUE!</v>
      </c>
      <c r="W10" s="65" t="e">
        <v>#VALUE!</v>
      </c>
      <c r="X10" s="65" t="e">
        <f t="shared" si="1"/>
        <v>#VALUE!</v>
      </c>
      <c r="Y10" s="65"/>
      <c r="Z10" s="65" t="str">
        <v/>
      </c>
      <c r="AA10" s="65" t="e">
        <v>#VALUE!</v>
      </c>
      <c r="AB10" s="87" t="e">
        <v>#VALUE!</v>
      </c>
      <c r="AC10" s="87" t="e">
        <v>#VALUE!</v>
      </c>
      <c r="AD10" s="89" t="e">
        <f t="shared" si="9"/>
        <v>#VALUE!</v>
      </c>
      <c r="AE10" s="65" t="e">
        <v>#VALUE!</v>
      </c>
      <c r="AF10" s="65" t="e">
        <f t="shared" si="2"/>
        <v>#VALUE!</v>
      </c>
      <c r="AG10" s="65"/>
      <c r="AH10" s="65" t="str">
        <v/>
      </c>
      <c r="AI10" s="65" t="e">
        <v>#VALUE!</v>
      </c>
      <c r="AJ10" s="87" t="e">
        <v>#VALUE!</v>
      </c>
      <c r="AK10" s="87" t="e">
        <v>#VALUE!</v>
      </c>
      <c r="AL10" s="89" t="e">
        <f t="shared" si="10"/>
        <v>#VALUE!</v>
      </c>
      <c r="AM10" s="65" t="e">
        <v>#VALUE!</v>
      </c>
      <c r="AN10" s="65" t="e">
        <f t="shared" si="3"/>
        <v>#VALUE!</v>
      </c>
      <c r="AO10" s="65"/>
      <c r="AP10" s="65" t="str">
        <v/>
      </c>
      <c r="AQ10" s="65" t="e">
        <v>#VALUE!</v>
      </c>
      <c r="AR10" s="87" t="e">
        <v>#VALUE!</v>
      </c>
      <c r="AS10" s="87" t="e">
        <v>#VALUE!</v>
      </c>
      <c r="AT10" s="89" t="e">
        <f t="shared" si="11"/>
        <v>#VALUE!</v>
      </c>
      <c r="AU10" s="65" t="e">
        <v>#VALUE!</v>
      </c>
      <c r="AV10" s="65" t="e">
        <f t="shared" si="4"/>
        <v>#VALUE!</v>
      </c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</row>
    <row r="11" spans="1:65">
      <c r="A11" s="65"/>
      <c r="B11" s="65" t="str">
        <v/>
      </c>
      <c r="C11" s="65" t="e">
        <v>#VALUE!</v>
      </c>
      <c r="D11" s="87" t="e">
        <v>#VALUE!</v>
      </c>
      <c r="E11" s="87" t="e">
        <v>#VALUE!</v>
      </c>
      <c r="F11" s="89" t="e">
        <f t="shared" si="0"/>
        <v>#VALUE!</v>
      </c>
      <c r="G11" s="65" t="e">
        <v>#VALUE!</v>
      </c>
      <c r="H11" s="65" t="e">
        <f t="shared" si="5"/>
        <v>#VALUE!</v>
      </c>
      <c r="I11" s="65"/>
      <c r="J11" s="65" t="str">
        <v/>
      </c>
      <c r="K11" s="65" t="e">
        <v>#VALUE!</v>
      </c>
      <c r="L11" s="87" t="e">
        <v>#VALUE!</v>
      </c>
      <c r="M11" s="87" t="e">
        <v>#VALUE!</v>
      </c>
      <c r="N11" s="89" t="e">
        <f t="shared" si="6"/>
        <v>#VALUE!</v>
      </c>
      <c r="O11" s="65" t="e">
        <v>#VALUE!</v>
      </c>
      <c r="P11" s="65" t="e">
        <f t="shared" si="7"/>
        <v>#VALUE!</v>
      </c>
      <c r="Q11" s="65"/>
      <c r="R11" s="65" t="str">
        <v/>
      </c>
      <c r="S11" s="65" t="e">
        <v>#VALUE!</v>
      </c>
      <c r="T11" s="87" t="e">
        <v>#VALUE!</v>
      </c>
      <c r="U11" s="87" t="e">
        <v>#VALUE!</v>
      </c>
      <c r="V11" s="89" t="e">
        <f t="shared" si="8"/>
        <v>#VALUE!</v>
      </c>
      <c r="W11" s="65" t="e">
        <v>#VALUE!</v>
      </c>
      <c r="X11" s="65" t="e">
        <f t="shared" si="1"/>
        <v>#VALUE!</v>
      </c>
      <c r="Y11" s="65"/>
      <c r="Z11" s="65" t="str">
        <v/>
      </c>
      <c r="AA11" s="65" t="e">
        <v>#VALUE!</v>
      </c>
      <c r="AB11" s="87" t="e">
        <v>#VALUE!</v>
      </c>
      <c r="AC11" s="87" t="e">
        <v>#VALUE!</v>
      </c>
      <c r="AD11" s="89" t="e">
        <f t="shared" si="9"/>
        <v>#VALUE!</v>
      </c>
      <c r="AE11" s="65" t="e">
        <v>#VALUE!</v>
      </c>
      <c r="AF11" s="65" t="e">
        <f t="shared" si="2"/>
        <v>#VALUE!</v>
      </c>
      <c r="AG11" s="65"/>
      <c r="AH11" s="65" t="str">
        <v/>
      </c>
      <c r="AI11" s="65" t="e">
        <v>#VALUE!</v>
      </c>
      <c r="AJ11" s="87" t="e">
        <v>#VALUE!</v>
      </c>
      <c r="AK11" s="87" t="e">
        <v>#VALUE!</v>
      </c>
      <c r="AL11" s="89" t="e">
        <f t="shared" si="10"/>
        <v>#VALUE!</v>
      </c>
      <c r="AM11" s="65" t="e">
        <v>#VALUE!</v>
      </c>
      <c r="AN11" s="65" t="e">
        <f t="shared" si="3"/>
        <v>#VALUE!</v>
      </c>
      <c r="AO11" s="65"/>
      <c r="AP11" s="65" t="str">
        <v/>
      </c>
      <c r="AQ11" s="65" t="e">
        <v>#VALUE!</v>
      </c>
      <c r="AR11" s="87" t="e">
        <v>#VALUE!</v>
      </c>
      <c r="AS11" s="87" t="e">
        <v>#VALUE!</v>
      </c>
      <c r="AT11" s="89" t="e">
        <f t="shared" si="11"/>
        <v>#VALUE!</v>
      </c>
      <c r="AU11" s="65" t="e">
        <v>#VALUE!</v>
      </c>
      <c r="AV11" s="65" t="e">
        <f t="shared" si="4"/>
        <v>#VALUE!</v>
      </c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</row>
    <row r="12" spans="1:65">
      <c r="A12" s="65"/>
      <c r="B12" s="65" t="str">
        <v/>
      </c>
      <c r="C12" s="65" t="e">
        <v>#VALUE!</v>
      </c>
      <c r="D12" s="87" t="e">
        <v>#VALUE!</v>
      </c>
      <c r="E12" s="87" t="e">
        <v>#VALUE!</v>
      </c>
      <c r="F12" s="89" t="e">
        <f t="shared" si="0"/>
        <v>#VALUE!</v>
      </c>
      <c r="G12" s="65" t="e">
        <v>#VALUE!</v>
      </c>
      <c r="H12" s="65" t="e">
        <f t="shared" si="5"/>
        <v>#VALUE!</v>
      </c>
      <c r="I12" s="65"/>
      <c r="J12" s="65" t="str">
        <v/>
      </c>
      <c r="K12" s="65" t="e">
        <v>#VALUE!</v>
      </c>
      <c r="L12" s="87" t="e">
        <v>#VALUE!</v>
      </c>
      <c r="M12" s="87" t="e">
        <v>#VALUE!</v>
      </c>
      <c r="N12" s="89" t="e">
        <f t="shared" si="6"/>
        <v>#VALUE!</v>
      </c>
      <c r="O12" s="65" t="e">
        <v>#VALUE!</v>
      </c>
      <c r="P12" s="65" t="e">
        <f t="shared" si="7"/>
        <v>#VALUE!</v>
      </c>
      <c r="Q12" s="65"/>
      <c r="R12" s="65" t="str">
        <v/>
      </c>
      <c r="S12" s="65" t="e">
        <v>#VALUE!</v>
      </c>
      <c r="T12" s="87" t="e">
        <v>#VALUE!</v>
      </c>
      <c r="U12" s="87" t="e">
        <v>#VALUE!</v>
      </c>
      <c r="V12" s="89" t="e">
        <f t="shared" si="8"/>
        <v>#VALUE!</v>
      </c>
      <c r="W12" s="65" t="e">
        <v>#VALUE!</v>
      </c>
      <c r="X12" s="65" t="e">
        <f t="shared" si="1"/>
        <v>#VALUE!</v>
      </c>
      <c r="Y12" s="65"/>
      <c r="Z12" s="65" t="str">
        <v/>
      </c>
      <c r="AA12" s="65" t="e">
        <v>#VALUE!</v>
      </c>
      <c r="AB12" s="87" t="e">
        <v>#VALUE!</v>
      </c>
      <c r="AC12" s="87" t="e">
        <v>#VALUE!</v>
      </c>
      <c r="AD12" s="89" t="e">
        <f t="shared" si="9"/>
        <v>#VALUE!</v>
      </c>
      <c r="AE12" s="65" t="e">
        <v>#VALUE!</v>
      </c>
      <c r="AF12" s="65" t="e">
        <f t="shared" si="2"/>
        <v>#VALUE!</v>
      </c>
      <c r="AG12" s="65"/>
      <c r="AH12" s="65" t="str">
        <v/>
      </c>
      <c r="AI12" s="65" t="e">
        <v>#VALUE!</v>
      </c>
      <c r="AJ12" s="87" t="e">
        <v>#VALUE!</v>
      </c>
      <c r="AK12" s="87" t="e">
        <v>#VALUE!</v>
      </c>
      <c r="AL12" s="89" t="e">
        <f t="shared" si="10"/>
        <v>#VALUE!</v>
      </c>
      <c r="AM12" s="65" t="e">
        <v>#VALUE!</v>
      </c>
      <c r="AN12" s="65" t="e">
        <f t="shared" si="3"/>
        <v>#VALUE!</v>
      </c>
      <c r="AO12" s="65"/>
      <c r="AP12" s="65" t="str">
        <v/>
      </c>
      <c r="AQ12" s="65" t="e">
        <v>#VALUE!</v>
      </c>
      <c r="AR12" s="87" t="e">
        <v>#VALUE!</v>
      </c>
      <c r="AS12" s="87" t="e">
        <v>#VALUE!</v>
      </c>
      <c r="AT12" s="89" t="e">
        <f t="shared" si="11"/>
        <v>#VALUE!</v>
      </c>
      <c r="AU12" s="65" t="e">
        <v>#VALUE!</v>
      </c>
      <c r="AV12" s="65" t="e">
        <f t="shared" si="4"/>
        <v>#VALUE!</v>
      </c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</row>
    <row r="13" spans="1:65">
      <c r="A13" s="65"/>
      <c r="B13" s="65" t="str">
        <v/>
      </c>
      <c r="C13" s="65" t="e">
        <v>#VALUE!</v>
      </c>
      <c r="D13" s="87" t="e">
        <v>#VALUE!</v>
      </c>
      <c r="E13" s="87" t="e">
        <v>#VALUE!</v>
      </c>
      <c r="F13" s="89" t="e">
        <f t="shared" si="0"/>
        <v>#VALUE!</v>
      </c>
      <c r="G13" s="65" t="e">
        <v>#VALUE!</v>
      </c>
      <c r="H13" s="65" t="e">
        <f t="shared" si="5"/>
        <v>#VALUE!</v>
      </c>
      <c r="I13" s="65"/>
      <c r="J13" s="65" t="str">
        <v/>
      </c>
      <c r="K13" s="65" t="e">
        <v>#VALUE!</v>
      </c>
      <c r="L13" s="87" t="e">
        <v>#VALUE!</v>
      </c>
      <c r="M13" s="87" t="e">
        <v>#VALUE!</v>
      </c>
      <c r="N13" s="89" t="e">
        <f t="shared" si="6"/>
        <v>#VALUE!</v>
      </c>
      <c r="O13" s="65" t="e">
        <v>#VALUE!</v>
      </c>
      <c r="P13" s="65" t="e">
        <f t="shared" si="7"/>
        <v>#VALUE!</v>
      </c>
      <c r="Q13" s="65"/>
      <c r="R13" s="65" t="str">
        <v/>
      </c>
      <c r="S13" s="65" t="e">
        <v>#VALUE!</v>
      </c>
      <c r="T13" s="87" t="e">
        <v>#VALUE!</v>
      </c>
      <c r="U13" s="87" t="e">
        <v>#VALUE!</v>
      </c>
      <c r="V13" s="89" t="e">
        <f>IF($T$15&gt;=0,(T13-$T$15)/($T$3-$T$15),T13/$T$3)</f>
        <v>#VALUE!</v>
      </c>
      <c r="W13" s="65" t="e">
        <v>#VALUE!</v>
      </c>
      <c r="X13" s="65" t="e">
        <f t="shared" si="1"/>
        <v>#VALUE!</v>
      </c>
      <c r="Y13" s="65"/>
      <c r="Z13" s="65" t="str">
        <v/>
      </c>
      <c r="AA13" s="65" t="e">
        <v>#VALUE!</v>
      </c>
      <c r="AB13" s="87" t="e">
        <v>#VALUE!</v>
      </c>
      <c r="AC13" s="87" t="e">
        <v>#VALUE!</v>
      </c>
      <c r="AD13" s="89" t="e">
        <f t="shared" si="9"/>
        <v>#VALUE!</v>
      </c>
      <c r="AE13" s="65" t="e">
        <v>#VALUE!</v>
      </c>
      <c r="AF13" s="65" t="e">
        <f t="shared" si="2"/>
        <v>#VALUE!</v>
      </c>
      <c r="AG13" s="65"/>
      <c r="AH13" s="65" t="str">
        <v/>
      </c>
      <c r="AI13" s="65" t="e">
        <v>#VALUE!</v>
      </c>
      <c r="AJ13" s="87" t="e">
        <v>#VALUE!</v>
      </c>
      <c r="AK13" s="87" t="e">
        <v>#VALUE!</v>
      </c>
      <c r="AL13" s="89" t="e">
        <f t="shared" si="10"/>
        <v>#VALUE!</v>
      </c>
      <c r="AM13" s="65" t="e">
        <v>#VALUE!</v>
      </c>
      <c r="AN13" s="65" t="e">
        <f t="shared" si="3"/>
        <v>#VALUE!</v>
      </c>
      <c r="AO13" s="65"/>
      <c r="AP13" s="65" t="str">
        <v/>
      </c>
      <c r="AQ13" s="65" t="e">
        <v>#VALUE!</v>
      </c>
      <c r="AR13" s="87" t="e">
        <v>#VALUE!</v>
      </c>
      <c r="AS13" s="87" t="e">
        <v>#VALUE!</v>
      </c>
      <c r="AT13" s="89" t="e">
        <f t="shared" si="11"/>
        <v>#VALUE!</v>
      </c>
      <c r="AU13" s="65" t="e">
        <v>#VALUE!</v>
      </c>
      <c r="AV13" s="65" t="e">
        <f t="shared" si="4"/>
        <v>#VALUE!</v>
      </c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</row>
    <row r="14" spans="1:65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</row>
    <row r="15" spans="1:65">
      <c r="A15" s="65"/>
      <c r="B15" s="65" t="s">
        <v>185</v>
      </c>
      <c r="C15" s="65"/>
      <c r="D15" s="65" t="e">
        <f>'Result Format 2'!B81</f>
        <v>#VALUE!</v>
      </c>
      <c r="E15" s="65"/>
      <c r="F15" s="65"/>
      <c r="G15" s="65"/>
      <c r="H15" s="65"/>
      <c r="I15" s="65"/>
      <c r="J15" s="65"/>
      <c r="K15" s="65"/>
      <c r="L15" s="65" t="e">
        <f>'Result Format 2'!U81</f>
        <v>#VALUE!</v>
      </c>
      <c r="M15" s="65"/>
      <c r="N15" s="65"/>
      <c r="O15" s="65"/>
      <c r="P15" s="65"/>
      <c r="Q15" s="65"/>
      <c r="R15" s="65"/>
      <c r="S15" s="65"/>
      <c r="T15" s="65" t="e">
        <f>'Result Format 2'!AN81</f>
        <v>#VALUE!</v>
      </c>
      <c r="U15" s="65"/>
      <c r="V15" s="65"/>
      <c r="W15" s="65"/>
      <c r="X15" s="65"/>
      <c r="Y15" s="65"/>
      <c r="Z15" s="65"/>
      <c r="AA15" s="65"/>
      <c r="AB15" s="65" t="e">
        <f>'Result Format 2'!BG81</f>
        <v>#VALUE!</v>
      </c>
      <c r="AC15" s="65"/>
      <c r="AD15" s="65"/>
      <c r="AE15" s="65"/>
      <c r="AF15" s="65"/>
      <c r="AG15" s="65"/>
      <c r="AH15" s="65"/>
      <c r="AI15" s="65"/>
      <c r="AJ15" s="65" t="e">
        <f>'Result Format 2'!BZ81</f>
        <v>#VALUE!</v>
      </c>
      <c r="AK15" s="65"/>
      <c r="AL15" s="65"/>
      <c r="AM15" s="65"/>
      <c r="AN15" s="65"/>
      <c r="AO15" s="65"/>
      <c r="AP15" s="65"/>
      <c r="AQ15" s="65"/>
      <c r="AR15" s="65" t="e">
        <f>'Result Format 2'!CS81</f>
        <v>#VALUE!</v>
      </c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</row>
    <row r="16" spans="1:65" ht="15" thickBot="1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 t="e">
        <f>N18</f>
        <v>#N/A</v>
      </c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</row>
    <row r="17" spans="1:56" ht="13.5" customHeight="1" thickBot="1">
      <c r="A17" s="65"/>
      <c r="B17" s="65" t="s">
        <v>171</v>
      </c>
      <c r="C17" s="65"/>
      <c r="D17" s="65"/>
      <c r="E17" s="404" t="s">
        <v>168</v>
      </c>
      <c r="F17" s="404"/>
      <c r="G17" s="404"/>
      <c r="H17" s="65"/>
      <c r="I17" s="404" t="s">
        <v>169</v>
      </c>
      <c r="J17" s="404"/>
      <c r="K17" s="404"/>
      <c r="L17" s="65"/>
      <c r="M17" s="65"/>
      <c r="N17" s="404" t="s">
        <v>170</v>
      </c>
      <c r="O17" s="404"/>
      <c r="P17" s="404"/>
      <c r="Q17" s="65"/>
      <c r="R17" s="65"/>
      <c r="S17" s="393" t="s">
        <v>172</v>
      </c>
      <c r="T17" s="395" t="s">
        <v>187</v>
      </c>
      <c r="U17" s="395" t="s">
        <v>157</v>
      </c>
      <c r="V17" s="395" t="s">
        <v>158</v>
      </c>
      <c r="W17" s="402" t="s">
        <v>212</v>
      </c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</row>
    <row r="18" spans="1:56" ht="13.5" customHeight="1" thickBot="1">
      <c r="A18" s="65"/>
      <c r="B18" s="250" t="e">
        <f>VLOOKUP(11,FaceSheet!$B$198:$C$203,2,FALSE)</f>
        <v>#N/A</v>
      </c>
      <c r="C18" s="65"/>
      <c r="D18" s="80"/>
      <c r="E18" s="251" t="e">
        <f>B18</f>
        <v>#N/A</v>
      </c>
      <c r="F18" s="85" t="e">
        <f>B19</f>
        <v>#N/A</v>
      </c>
      <c r="G18" s="252" t="e">
        <f>B20</f>
        <v>#N/A</v>
      </c>
      <c r="H18" s="65"/>
      <c r="I18" s="240" t="e">
        <f>E18</f>
        <v>#N/A</v>
      </c>
      <c r="J18" s="253" t="e">
        <f>F18</f>
        <v>#N/A</v>
      </c>
      <c r="K18" s="254" t="e">
        <f>G18</f>
        <v>#N/A</v>
      </c>
      <c r="L18" s="65"/>
      <c r="M18" s="255"/>
      <c r="N18" s="256" t="e">
        <f t="shared" ref="N18:P19" si="12">E18</f>
        <v>#N/A</v>
      </c>
      <c r="O18" s="256" t="e">
        <f t="shared" si="12"/>
        <v>#N/A</v>
      </c>
      <c r="P18" s="257" t="e">
        <f t="shared" si="12"/>
        <v>#N/A</v>
      </c>
      <c r="Q18" s="65"/>
      <c r="R18" s="65"/>
      <c r="S18" s="394"/>
      <c r="T18" s="396"/>
      <c r="U18" s="397"/>
      <c r="V18" s="397"/>
      <c r="W18" s="403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</row>
    <row r="19" spans="1:56">
      <c r="A19" s="65"/>
      <c r="B19" s="258" t="e">
        <f>VLOOKUP(12,FaceSheet!$B$198:$C$203,2,FALSE)</f>
        <v>#N/A</v>
      </c>
      <c r="C19" s="65"/>
      <c r="D19" s="258" t="e">
        <f t="shared" ref="D19:D29" si="13">IF($B$20="3rd Exp.",R3,IF($B$20="4th Exp.",Z3,IF($B$20="5th Exp.",AH3,AP3)))</f>
        <v>#N/A</v>
      </c>
      <c r="E19" s="240" t="e">
        <f>IF($B$18="1st Exp.",IFERROR(VLOOKUP(D19,$B$3:$F$13,2,FALSE),""),IF($B$18="2nd Exp.",IFERROR(VLOOKUP(D19,$J$3:$N$13,2,FALSE),""),IF($B$18="3rd Exp.",IFERROR(VLOOKUP(D19,$R$3:$S$13,2,FALSE),""),IFERROR(VLOOKUP(D19,$Z$3:$AA$13,2,FALSE),""))))</f>
        <v>#N/A</v>
      </c>
      <c r="F19" s="241" t="e">
        <f t="shared" ref="F19:F29" si="14">IF($B$19="2nd Exp.",IFERROR(VLOOKUP(D19,$J$3:$K$13,2,FALSE),""),IF($B$19="3rd Exp.",IFERROR(VLOOKUP(D19,$R$3:$S$13,2,FALSE),""),IF($B$19="4th Exp.",IFERROR(VLOOKUP(D19,$Z$3:$AA$13,2,FALSE),""),IFERROR(VLOOKUP(D19,$AH$3:$AI$13,2,FALSE),""))))</f>
        <v>#N/A</v>
      </c>
      <c r="G19" s="243" t="e">
        <f t="shared" ref="G19:G29" si="15">IF($B$20="3rd Exp.",IFERROR(VLOOKUP(D19,$R$3:$S$13,2,FALSE),""),IF($B$20="4th Exp.",IFERROR(VLOOKUP(D19,$Z$3:$AA$13,2,FALSE),""),IF($B$20="5th Exp.",IFERROR(VLOOKUP(D19,$AH$3:$AI$13,2,FALSE),""),IFERROR(VLOOKUP(D19,$AP$3:$AQ$13,2,FALSE),""))))</f>
        <v>#N/A</v>
      </c>
      <c r="H19" s="65"/>
      <c r="I19" s="240" t="e">
        <f>IF($B$18="1st Exp.",IFERROR(VLOOKUP(D19,$B$3:$H$13,7,FALSE),""),IF($B$18="2nd Exp.",IFERROR(VLOOKUP(D19,$J$3:$P$13,7,FALSE),""),IF($B$18="3rd Exp.",IFERROR(VLOOKUP(D19,$R$3:$X$13,7,FALSE),""),IFERROR(VLOOKUP(D19,$Z$3:$AF$13,7,FALSE),""))))</f>
        <v>#N/A</v>
      </c>
      <c r="J19" s="240" t="e">
        <f t="shared" ref="J19:J29" si="16">IF($B$19="2nd Exp.",IFERROR(VLOOKUP(D19,$J$3:$P$13,7,FALSE),""),IF($B$19="3rd Exp.",IFERROR(VLOOKUP(D19,$R$3:$X$13,7,FALSE),""),IF($B$19="4th Exp.",IFERROR(VLOOKUP(D19,$Z$3:$AF$13,7,FALSE),""),IFERROR(VLOOKUP(D19,$AH$3:$AN$13,7,FALSE),""))))</f>
        <v>#N/A</v>
      </c>
      <c r="K19" s="250" t="e">
        <f t="shared" ref="K19:K29" si="17">IF($B$20="3rd Exp.",IFERROR(VLOOKUP(D19,$R$3:$X$13,7,FALSE),""),IF($B$20="4th Exp.",IFERROR(VLOOKUP(D19,$Z$3:$AF$13,7,FALSE),""),IF($B$20="5th Exp.",IFERROR(VLOOKUP(D19,$AH$3:$AN$13,7,FALSE),""),IFERROR(VLOOKUP(D19,$AP$3:$AV$13,7,FALSE),""))))</f>
        <v>#N/A</v>
      </c>
      <c r="L19" s="65"/>
      <c r="M19" s="97" t="e">
        <f t="shared" ref="M19:M29" si="18">D19</f>
        <v>#N/A</v>
      </c>
      <c r="N19" s="259" t="e">
        <f>E19</f>
        <v>#N/A</v>
      </c>
      <c r="O19" s="236" t="e">
        <f t="shared" si="12"/>
        <v>#N/A</v>
      </c>
      <c r="P19" s="260" t="e">
        <f t="shared" si="12"/>
        <v>#N/A</v>
      </c>
      <c r="Q19" s="65"/>
      <c r="R19" s="65"/>
      <c r="S19" s="261" t="e">
        <f>M19</f>
        <v>#N/A</v>
      </c>
      <c r="T19" s="241">
        <v>0</v>
      </c>
      <c r="U19" s="241">
        <v>0</v>
      </c>
      <c r="V19" s="241">
        <v>0</v>
      </c>
      <c r="W19" s="103" t="e">
        <f>IF($B$18="1st Exp.",IFERROR(VLOOKUP(S19,$Z$29:$AD$39,5,FALSE),""),IF($B$18="2nd Exp.",IFERROR(VLOOKUP(S19,$AF$29:$AJ$39,5,FALSE),""),IF($B$18="3rd Exp.",IFERROR(VLOOKUP(S19,$AL$29:$AP$39,5,FALSE),""),IFERROR(VLOOKUP(S19,$Z$43:$AD$53,5,FALSE),""))))</f>
        <v>#N/A</v>
      </c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</row>
    <row r="20" spans="1:56">
      <c r="A20" s="65"/>
      <c r="B20" s="81" t="e">
        <f>VLOOKUP(13,FaceSheet!$B$198:$C$203,2,FALSE)</f>
        <v>#N/A</v>
      </c>
      <c r="C20" s="262"/>
      <c r="D20" s="258" t="e">
        <f t="shared" si="13"/>
        <v>#N/A</v>
      </c>
      <c r="E20" s="244" t="e">
        <f>IF($B$18="1st Exp.",IFERROR(VLOOKUP(D20,$B$3:$C$13,2,FALSE),""),IF($B$18="2nd Exp.",IFERROR(VLOOKUP(D20,$J$3:$K$13,2,FALSE),""),IF($B$18="3rd Exp.",IFERROR(VLOOKUP(D20,$R$3:$S$13,2,FALSE),""),IFERROR(VLOOKUP(D20,$Z$3:$AA$13,2,FALSE),""))))</f>
        <v>#N/A</v>
      </c>
      <c r="F20" s="65" t="e">
        <f>IF($B$19="2nd Exp.",IFERROR(VLOOKUP(D20,$J$3:$K$13,2,FALSE),""),IF($B$19="3rd Exp.",IFERROR(VLOOKUP(D20,$R$3:$S$13,2,FALSE),""),IF($B$19="4th Exp.",IFERROR(VLOOKUP(D20,$Z$3:$AA$13,2,FALSE),""),IFERROR(VLOOKUP(D20,$AH$3:$AI$13,2,FALSE),""))))</f>
        <v>#N/A</v>
      </c>
      <c r="G20" s="245" t="e">
        <f>IF($B$20="3rd Exp.",IFERROR(VLOOKUP(D20,$R$3:$S$13,2,FALSE),""),IF($B$20="4th Exp.",IFERROR(VLOOKUP(D20,$Z$3:$AA$13,2,FALSE),""),IF($B$20="5th Exp.",IFERROR(VLOOKUP(D20,$AH$3:$AI$13,2,FALSE),""),IFERROR(VLOOKUP(D20,$AP$3:$AQ$13,2,FALSE),""))))</f>
        <v>#N/A</v>
      </c>
      <c r="H20" s="65"/>
      <c r="I20" s="244" t="e">
        <f>IF($B$18="1st Exp.",IFERROR(VLOOKUP(D20,$B$3:$H$13,7,FALSE),""),IF($B$18="2nd Exp.",IFERROR(VLOOKUP(D20,$J$3:$P$13,7,FALSE),""),IF($B$18="3rd Exp.",IFERROR(VLOOKUP(D20,$R$3:$X$13,7,FALSE),""),IFERROR(VLOOKUP(D20,$Z$3:$AF$13,7,FALSE),""))))</f>
        <v>#N/A</v>
      </c>
      <c r="J20" s="244" t="e">
        <f t="shared" si="16"/>
        <v>#N/A</v>
      </c>
      <c r="K20" s="258" t="e">
        <f t="shared" si="17"/>
        <v>#N/A</v>
      </c>
      <c r="L20" s="65"/>
      <c r="M20" s="97" t="e">
        <f t="shared" si="18"/>
        <v>#N/A</v>
      </c>
      <c r="N20" s="75" t="e">
        <f>IF(E20="",0,E20*I20)</f>
        <v>#N/A</v>
      </c>
      <c r="O20" s="65" t="e">
        <f>IF(F20="",0,F20*J20)</f>
        <v>#N/A</v>
      </c>
      <c r="P20" s="76" t="e">
        <f>IF(G20="",0,G20*K20)</f>
        <v>#N/A</v>
      </c>
      <c r="Q20" s="65"/>
      <c r="R20" s="65"/>
      <c r="S20" s="97" t="e">
        <f t="shared" ref="S20:S29" si="19">IF(M20*N20=0,"",M20)</f>
        <v>#N/A</v>
      </c>
      <c r="T20" s="65" t="e">
        <f>IF(S20="","",1-VLOOKUP(S20,$M$64:$N$73,2,FALSE))</f>
        <v>#N/A</v>
      </c>
      <c r="U20" s="65" t="e">
        <f>IF(T20="","",T20-$V$30*SQRT((N50/(($N$34^2)*W20))+(((N35^2)*$N$49)/(($N$34^4)*$W$19))))</f>
        <v>#N/A</v>
      </c>
      <c r="V20" s="65" t="e">
        <f>IF(T20="","",T20+$V$30*SQRT((N50/(($N$34^2)*W20))+(((N35^2)*$N$49)/(($N$34^4)*$W$19))))</f>
        <v>#N/A</v>
      </c>
      <c r="W20" s="103" t="e">
        <f t="shared" ref="W20:W29" si="20">IF($B$18="1st Exp.",IFERROR(VLOOKUP(S20,$Z$29:$AD$39,5,FALSE),""),IF($B$18="2nd Exp.",IFERROR(VLOOKUP(S20,$AF$29:$AJ$39,5,FALSE),""),IF($B$18="3rd Exp.",IFERROR(VLOOKUP(S20,$AL$29:$AP$39,5,FALSE),""),IFERROR(VLOOKUP(S20,$Z$43:$AD$53,5,FALSE),""))))</f>
        <v>#N/A</v>
      </c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</row>
    <row r="21" spans="1:56">
      <c r="A21" s="65"/>
      <c r="B21" s="65"/>
      <c r="C21" s="65"/>
      <c r="D21" s="258" t="e">
        <f t="shared" si="13"/>
        <v>#N/A</v>
      </c>
      <c r="E21" s="244" t="e">
        <f t="shared" ref="E21:E29" si="21">IF($B$18="1st Exp.",IFERROR(VLOOKUP(D21,$B$3:$C$13,2,FALSE),""),IF($B$18="2nd Exp.",IFERROR(VLOOKUP(D21,$J$3:$K$13,2,FALSE),""),IF($B$18="3rd Exp.",IFERROR(VLOOKUP(D21,$R$3:$S$13,2,FALSE),""),IFERROR(VLOOKUP(D21,$Z$3:$AA$13,2,FALSE),""))))</f>
        <v>#N/A</v>
      </c>
      <c r="F21" s="65" t="e">
        <f t="shared" si="14"/>
        <v>#N/A</v>
      </c>
      <c r="G21" s="245" t="e">
        <f t="shared" si="15"/>
        <v>#N/A</v>
      </c>
      <c r="H21" s="65"/>
      <c r="I21" s="244" t="e">
        <f t="shared" ref="I21:I29" si="22">IF($B$18="1st Exp.",IFERROR(VLOOKUP(D21,$B$3:$H$13,7,FALSE),""),IF($B$18="2nd Exp.",IFERROR(VLOOKUP(D21,$J$3:$P$13,7,FALSE),""),IF($B$18="3rd Exp.",IFERROR(VLOOKUP(D21,$R$3:$X$13,7,FALSE),""),IFERROR(VLOOKUP(D21,$Z$3:$AF$13,7,FALSE),""))))</f>
        <v>#N/A</v>
      </c>
      <c r="J21" s="244" t="e">
        <f t="shared" si="16"/>
        <v>#N/A</v>
      </c>
      <c r="K21" s="258" t="e">
        <f t="shared" si="17"/>
        <v>#N/A</v>
      </c>
      <c r="L21" s="65"/>
      <c r="M21" s="97" t="e">
        <f t="shared" si="18"/>
        <v>#N/A</v>
      </c>
      <c r="N21" s="75" t="e">
        <f>IF(E21="",0,E21*I21)</f>
        <v>#N/A</v>
      </c>
      <c r="O21" s="65" t="e">
        <f t="shared" ref="O21:O28" si="23">IF(F21="",0,F21*J21)</f>
        <v>#N/A</v>
      </c>
      <c r="P21" s="76" t="e">
        <f t="shared" ref="P21:P28" si="24">IF(G21="",0,G21*K21)</f>
        <v>#N/A</v>
      </c>
      <c r="Q21" s="65"/>
      <c r="R21" s="65"/>
      <c r="S21" s="97" t="e">
        <f t="shared" si="19"/>
        <v>#N/A</v>
      </c>
      <c r="T21" s="65" t="e">
        <f t="shared" ref="T21:T29" si="25">IF(S21="","",1-VLOOKUP(S21,$M$64:$N$73,2,FALSE))</f>
        <v>#N/A</v>
      </c>
      <c r="U21" s="65" t="e">
        <f t="shared" ref="U21:U29" si="26">IF(T21="","",T21-$V$30*SQRT((N51/(($N$34^2)*W21))+(((N36^2)*$N$49)/(($N$34^4)*$W$19))))</f>
        <v>#N/A</v>
      </c>
      <c r="V21" s="65" t="e">
        <f t="shared" ref="V21:V29" si="27">IF(T21="","",T21+$V$30*SQRT((N51/(($N$34^2)*W21))+(((N36^2)*$N$49)/(($N$34^4)*$W$19))))</f>
        <v>#N/A</v>
      </c>
      <c r="W21" s="103" t="e">
        <f t="shared" si="20"/>
        <v>#N/A</v>
      </c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</row>
    <row r="22" spans="1:56" ht="12.75" customHeight="1">
      <c r="A22" s="65"/>
      <c r="B22" s="65"/>
      <c r="C22" s="65"/>
      <c r="D22" s="258" t="e">
        <f t="shared" si="13"/>
        <v>#N/A</v>
      </c>
      <c r="E22" s="244" t="e">
        <f t="shared" si="21"/>
        <v>#N/A</v>
      </c>
      <c r="F22" s="65" t="e">
        <f t="shared" si="14"/>
        <v>#N/A</v>
      </c>
      <c r="G22" s="245" t="e">
        <f t="shared" si="15"/>
        <v>#N/A</v>
      </c>
      <c r="H22" s="65"/>
      <c r="I22" s="244" t="e">
        <f t="shared" si="22"/>
        <v>#N/A</v>
      </c>
      <c r="J22" s="244" t="e">
        <f t="shared" si="16"/>
        <v>#N/A</v>
      </c>
      <c r="K22" s="258" t="e">
        <f t="shared" si="17"/>
        <v>#N/A</v>
      </c>
      <c r="L22" s="65"/>
      <c r="M22" s="97" t="e">
        <f t="shared" si="18"/>
        <v>#N/A</v>
      </c>
      <c r="N22" s="75" t="e">
        <f t="shared" ref="N22:N28" si="28">IF(E22="",0,E22*I22)</f>
        <v>#N/A</v>
      </c>
      <c r="O22" s="65" t="e">
        <f t="shared" si="23"/>
        <v>#N/A</v>
      </c>
      <c r="P22" s="76" t="e">
        <f t="shared" si="24"/>
        <v>#N/A</v>
      </c>
      <c r="Q22" s="65"/>
      <c r="R22" s="65"/>
      <c r="S22" s="97" t="e">
        <f t="shared" si="19"/>
        <v>#N/A</v>
      </c>
      <c r="T22" s="65" t="e">
        <f t="shared" si="25"/>
        <v>#N/A</v>
      </c>
      <c r="U22" s="65" t="e">
        <f t="shared" si="26"/>
        <v>#N/A</v>
      </c>
      <c r="V22" s="65" t="e">
        <f t="shared" si="27"/>
        <v>#N/A</v>
      </c>
      <c r="W22" s="103" t="e">
        <f t="shared" si="20"/>
        <v>#N/A</v>
      </c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</row>
    <row r="23" spans="1:56" ht="12.75" customHeight="1">
      <c r="A23" s="65"/>
      <c r="B23" s="65"/>
      <c r="C23" s="65"/>
      <c r="D23" s="258" t="e">
        <f t="shared" si="13"/>
        <v>#N/A</v>
      </c>
      <c r="E23" s="244" t="e">
        <f t="shared" si="21"/>
        <v>#N/A</v>
      </c>
      <c r="F23" s="65" t="e">
        <f t="shared" si="14"/>
        <v>#N/A</v>
      </c>
      <c r="G23" s="245" t="e">
        <f t="shared" si="15"/>
        <v>#N/A</v>
      </c>
      <c r="H23" s="65"/>
      <c r="I23" s="244" t="e">
        <f t="shared" si="22"/>
        <v>#N/A</v>
      </c>
      <c r="J23" s="244" t="e">
        <f t="shared" si="16"/>
        <v>#N/A</v>
      </c>
      <c r="K23" s="258" t="e">
        <f t="shared" si="17"/>
        <v>#N/A</v>
      </c>
      <c r="L23" s="65"/>
      <c r="M23" s="97" t="e">
        <f t="shared" si="18"/>
        <v>#N/A</v>
      </c>
      <c r="N23" s="75" t="e">
        <f t="shared" si="28"/>
        <v>#N/A</v>
      </c>
      <c r="O23" s="65" t="e">
        <f t="shared" si="23"/>
        <v>#N/A</v>
      </c>
      <c r="P23" s="76" t="e">
        <f t="shared" si="24"/>
        <v>#N/A</v>
      </c>
      <c r="Q23" s="65"/>
      <c r="R23" s="65"/>
      <c r="S23" s="97" t="e">
        <f t="shared" si="19"/>
        <v>#N/A</v>
      </c>
      <c r="T23" s="65" t="e">
        <f t="shared" si="25"/>
        <v>#N/A</v>
      </c>
      <c r="U23" s="65" t="e">
        <f t="shared" si="26"/>
        <v>#N/A</v>
      </c>
      <c r="V23" s="65" t="e">
        <f t="shared" si="27"/>
        <v>#N/A</v>
      </c>
      <c r="W23" s="103" t="e">
        <f t="shared" si="20"/>
        <v>#N/A</v>
      </c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</row>
    <row r="24" spans="1:56" ht="12.75" customHeight="1">
      <c r="A24" s="65"/>
      <c r="B24" s="65"/>
      <c r="C24" s="65"/>
      <c r="D24" s="258" t="e">
        <f t="shared" si="13"/>
        <v>#N/A</v>
      </c>
      <c r="E24" s="244" t="e">
        <f t="shared" si="21"/>
        <v>#N/A</v>
      </c>
      <c r="F24" s="65" t="e">
        <f t="shared" si="14"/>
        <v>#N/A</v>
      </c>
      <c r="G24" s="245" t="e">
        <f t="shared" si="15"/>
        <v>#N/A</v>
      </c>
      <c r="H24" s="65"/>
      <c r="I24" s="244" t="e">
        <f t="shared" si="22"/>
        <v>#N/A</v>
      </c>
      <c r="J24" s="244" t="e">
        <f t="shared" si="16"/>
        <v>#N/A</v>
      </c>
      <c r="K24" s="258" t="e">
        <f t="shared" si="17"/>
        <v>#N/A</v>
      </c>
      <c r="L24" s="65"/>
      <c r="M24" s="97" t="e">
        <f t="shared" si="18"/>
        <v>#N/A</v>
      </c>
      <c r="N24" s="75" t="e">
        <f t="shared" si="28"/>
        <v>#N/A</v>
      </c>
      <c r="O24" s="65" t="e">
        <f t="shared" si="23"/>
        <v>#N/A</v>
      </c>
      <c r="P24" s="76" t="e">
        <f t="shared" si="24"/>
        <v>#N/A</v>
      </c>
      <c r="Q24" s="65"/>
      <c r="R24" s="65"/>
      <c r="S24" s="97" t="e">
        <f t="shared" si="19"/>
        <v>#N/A</v>
      </c>
      <c r="T24" s="65" t="e">
        <f t="shared" si="25"/>
        <v>#N/A</v>
      </c>
      <c r="U24" s="65" t="e">
        <f t="shared" si="26"/>
        <v>#N/A</v>
      </c>
      <c r="V24" s="65" t="e">
        <f t="shared" si="27"/>
        <v>#N/A</v>
      </c>
      <c r="W24" s="103" t="e">
        <f t="shared" si="20"/>
        <v>#N/A</v>
      </c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</row>
    <row r="25" spans="1:56" ht="12.75" customHeight="1">
      <c r="A25" s="64"/>
      <c r="B25" s="65"/>
      <c r="C25" s="65"/>
      <c r="D25" s="258" t="e">
        <f t="shared" si="13"/>
        <v>#N/A</v>
      </c>
      <c r="E25" s="244" t="e">
        <f t="shared" si="21"/>
        <v>#N/A</v>
      </c>
      <c r="F25" s="65" t="e">
        <f t="shared" si="14"/>
        <v>#N/A</v>
      </c>
      <c r="G25" s="245" t="e">
        <f t="shared" si="15"/>
        <v>#N/A</v>
      </c>
      <c r="H25" s="64"/>
      <c r="I25" s="244" t="e">
        <f t="shared" si="22"/>
        <v>#N/A</v>
      </c>
      <c r="J25" s="244" t="e">
        <f t="shared" si="16"/>
        <v>#N/A</v>
      </c>
      <c r="K25" s="258" t="e">
        <f t="shared" si="17"/>
        <v>#N/A</v>
      </c>
      <c r="L25" s="64"/>
      <c r="M25" s="97" t="e">
        <f t="shared" si="18"/>
        <v>#N/A</v>
      </c>
      <c r="N25" s="75" t="e">
        <f t="shared" si="28"/>
        <v>#N/A</v>
      </c>
      <c r="O25" s="65" t="e">
        <f t="shared" si="23"/>
        <v>#N/A</v>
      </c>
      <c r="P25" s="76" t="e">
        <f t="shared" si="24"/>
        <v>#N/A</v>
      </c>
      <c r="Q25" s="64"/>
      <c r="R25" s="65"/>
      <c r="S25" s="97" t="e">
        <f t="shared" si="19"/>
        <v>#N/A</v>
      </c>
      <c r="T25" s="65" t="e">
        <f>IF(S25="","",1-VLOOKUP(S25,$M$64:$N$73,2,FALSE))</f>
        <v>#N/A</v>
      </c>
      <c r="U25" s="65" t="e">
        <f t="shared" si="26"/>
        <v>#N/A</v>
      </c>
      <c r="V25" s="65" t="e">
        <f t="shared" si="27"/>
        <v>#N/A</v>
      </c>
      <c r="W25" s="103" t="e">
        <f t="shared" si="20"/>
        <v>#N/A</v>
      </c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</row>
    <row r="26" spans="1:56" ht="12.75" customHeight="1">
      <c r="A26" s="65"/>
      <c r="B26" s="65"/>
      <c r="C26" s="65"/>
      <c r="D26" s="258" t="e">
        <f t="shared" si="13"/>
        <v>#N/A</v>
      </c>
      <c r="E26" s="244" t="e">
        <f t="shared" si="21"/>
        <v>#N/A</v>
      </c>
      <c r="F26" s="65" t="e">
        <f t="shared" si="14"/>
        <v>#N/A</v>
      </c>
      <c r="G26" s="245" t="e">
        <f t="shared" si="15"/>
        <v>#N/A</v>
      </c>
      <c r="H26" s="65"/>
      <c r="I26" s="244" t="e">
        <f t="shared" si="22"/>
        <v>#N/A</v>
      </c>
      <c r="J26" s="244" t="e">
        <f t="shared" si="16"/>
        <v>#N/A</v>
      </c>
      <c r="K26" s="258" t="e">
        <f t="shared" si="17"/>
        <v>#N/A</v>
      </c>
      <c r="L26" s="65"/>
      <c r="M26" s="97" t="e">
        <f t="shared" si="18"/>
        <v>#N/A</v>
      </c>
      <c r="N26" s="75" t="e">
        <f t="shared" si="28"/>
        <v>#N/A</v>
      </c>
      <c r="O26" s="65" t="e">
        <f t="shared" si="23"/>
        <v>#N/A</v>
      </c>
      <c r="P26" s="76" t="e">
        <f t="shared" si="24"/>
        <v>#N/A</v>
      </c>
      <c r="Q26" s="65"/>
      <c r="R26" s="65"/>
      <c r="S26" s="97" t="e">
        <f t="shared" si="19"/>
        <v>#N/A</v>
      </c>
      <c r="T26" s="65" t="e">
        <f t="shared" si="25"/>
        <v>#N/A</v>
      </c>
      <c r="U26" s="65" t="e">
        <f t="shared" si="26"/>
        <v>#N/A</v>
      </c>
      <c r="V26" s="65" t="e">
        <f t="shared" si="27"/>
        <v>#N/A</v>
      </c>
      <c r="W26" s="103" t="e">
        <f t="shared" si="20"/>
        <v>#N/A</v>
      </c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</row>
    <row r="27" spans="1:56" ht="12.75" customHeight="1">
      <c r="A27" s="65"/>
      <c r="B27" s="65"/>
      <c r="C27" s="65"/>
      <c r="D27" s="258" t="e">
        <f t="shared" si="13"/>
        <v>#N/A</v>
      </c>
      <c r="E27" s="244" t="e">
        <f t="shared" si="21"/>
        <v>#N/A</v>
      </c>
      <c r="F27" s="65" t="e">
        <f t="shared" si="14"/>
        <v>#N/A</v>
      </c>
      <c r="G27" s="245" t="e">
        <f t="shared" si="15"/>
        <v>#N/A</v>
      </c>
      <c r="H27" s="65"/>
      <c r="I27" s="244" t="e">
        <f>IF($B$18="1st Exp.",IFERROR(VLOOKUP(D27,$B$3:$H$13,7,FALSE),""),IF($B$18="2nd Exp.",IFERROR(VLOOKUP(D27,$J$3:$P$13,7,FALSE),""),IF($B$18="3rd Exp.",IFERROR(VLOOKUP(D27,$R$3:$X$13,7,FALSE),""),IFERROR(VLOOKUP(D27,$Z$3:$AF$13,7,FALSE),""))))</f>
        <v>#N/A</v>
      </c>
      <c r="J27" s="244" t="e">
        <f t="shared" si="16"/>
        <v>#N/A</v>
      </c>
      <c r="K27" s="258" t="e">
        <f t="shared" si="17"/>
        <v>#N/A</v>
      </c>
      <c r="L27" s="65"/>
      <c r="M27" s="97" t="e">
        <f t="shared" si="18"/>
        <v>#N/A</v>
      </c>
      <c r="N27" s="75" t="e">
        <f t="shared" si="28"/>
        <v>#N/A</v>
      </c>
      <c r="O27" s="65" t="e">
        <f t="shared" si="23"/>
        <v>#N/A</v>
      </c>
      <c r="P27" s="76" t="e">
        <f t="shared" si="24"/>
        <v>#N/A</v>
      </c>
      <c r="Q27" s="65"/>
      <c r="R27" s="65"/>
      <c r="S27" s="97" t="e">
        <f t="shared" si="19"/>
        <v>#N/A</v>
      </c>
      <c r="T27" s="65" t="e">
        <f t="shared" si="25"/>
        <v>#N/A</v>
      </c>
      <c r="U27" s="65" t="e">
        <f>IF(T27="","",T27-$V$30*SQRT((N57/(($N$34^2)*W27))+(((N42^2)*$N$49)/(($N$34^4)*$W$19))))</f>
        <v>#N/A</v>
      </c>
      <c r="V27" s="65" t="e">
        <f t="shared" si="27"/>
        <v>#N/A</v>
      </c>
      <c r="W27" s="103" t="e">
        <f t="shared" si="20"/>
        <v>#N/A</v>
      </c>
      <c r="X27" s="65"/>
      <c r="Y27" s="65"/>
      <c r="Z27" s="65" t="s">
        <v>149</v>
      </c>
      <c r="AA27" s="65"/>
      <c r="AB27" s="65"/>
      <c r="AC27" s="65"/>
      <c r="AD27" s="65"/>
      <c r="AE27" s="65"/>
      <c r="AF27" s="65" t="s">
        <v>201</v>
      </c>
      <c r="AG27" s="65"/>
      <c r="AH27" s="65"/>
      <c r="AI27" s="65"/>
      <c r="AJ27" s="65"/>
      <c r="AK27" s="65"/>
      <c r="AL27" s="65" t="s">
        <v>202</v>
      </c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</row>
    <row r="28" spans="1:56" ht="12.75" customHeight="1">
      <c r="A28" s="65"/>
      <c r="B28" s="65"/>
      <c r="C28" s="65"/>
      <c r="D28" s="258" t="e">
        <f t="shared" si="13"/>
        <v>#N/A</v>
      </c>
      <c r="E28" s="244" t="e">
        <f t="shared" si="21"/>
        <v>#N/A</v>
      </c>
      <c r="F28" s="65" t="e">
        <f t="shared" si="14"/>
        <v>#N/A</v>
      </c>
      <c r="G28" s="245" t="e">
        <f t="shared" si="15"/>
        <v>#N/A</v>
      </c>
      <c r="H28" s="65"/>
      <c r="I28" s="244" t="e">
        <f t="shared" si="22"/>
        <v>#N/A</v>
      </c>
      <c r="J28" s="244" t="e">
        <f t="shared" si="16"/>
        <v>#N/A</v>
      </c>
      <c r="K28" s="258" t="e">
        <f t="shared" si="17"/>
        <v>#N/A</v>
      </c>
      <c r="L28" s="65"/>
      <c r="M28" s="97" t="e">
        <f t="shared" si="18"/>
        <v>#N/A</v>
      </c>
      <c r="N28" s="75" t="e">
        <f t="shared" si="28"/>
        <v>#N/A</v>
      </c>
      <c r="O28" s="65" t="e">
        <f t="shared" si="23"/>
        <v>#N/A</v>
      </c>
      <c r="P28" s="76" t="e">
        <f t="shared" si="24"/>
        <v>#N/A</v>
      </c>
      <c r="Q28" s="65"/>
      <c r="R28" s="65"/>
      <c r="S28" s="97" t="e">
        <f t="shared" si="19"/>
        <v>#N/A</v>
      </c>
      <c r="T28" s="65" t="e">
        <f t="shared" si="25"/>
        <v>#N/A</v>
      </c>
      <c r="U28" s="65" t="e">
        <f t="shared" si="26"/>
        <v>#N/A</v>
      </c>
      <c r="V28" s="65" t="e">
        <f t="shared" si="27"/>
        <v>#N/A</v>
      </c>
      <c r="W28" s="103" t="e">
        <f t="shared" si="20"/>
        <v>#N/A</v>
      </c>
      <c r="X28" s="65"/>
      <c r="Y28" s="65"/>
      <c r="Z28" s="80" t="s">
        <v>208</v>
      </c>
      <c r="AA28" s="80" t="s">
        <v>207</v>
      </c>
      <c r="AB28" s="80" t="s">
        <v>206</v>
      </c>
      <c r="AC28" s="80" t="s">
        <v>210</v>
      </c>
      <c r="AD28" s="80" t="s">
        <v>211</v>
      </c>
      <c r="AE28" s="65"/>
      <c r="AF28" s="80" t="s">
        <v>164</v>
      </c>
      <c r="AG28" s="80" t="s">
        <v>207</v>
      </c>
      <c r="AH28" s="80" t="s">
        <v>206</v>
      </c>
      <c r="AI28" s="80" t="s">
        <v>209</v>
      </c>
      <c r="AJ28" s="80" t="s">
        <v>213</v>
      </c>
      <c r="AK28" s="65"/>
      <c r="AL28" s="80" t="s">
        <v>164</v>
      </c>
      <c r="AM28" s="80" t="s">
        <v>207</v>
      </c>
      <c r="AN28" s="80" t="s">
        <v>206</v>
      </c>
      <c r="AO28" s="80" t="s">
        <v>209</v>
      </c>
      <c r="AP28" s="80" t="s">
        <v>213</v>
      </c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</row>
    <row r="29" spans="1:56" ht="12.75" customHeight="1" thickBot="1">
      <c r="A29" s="65"/>
      <c r="B29" s="65"/>
      <c r="C29" s="65"/>
      <c r="D29" s="81" t="e">
        <f t="shared" si="13"/>
        <v>#N/A</v>
      </c>
      <c r="E29" s="246" t="e">
        <f t="shared" si="21"/>
        <v>#N/A</v>
      </c>
      <c r="F29" s="84" t="e">
        <f t="shared" si="14"/>
        <v>#N/A</v>
      </c>
      <c r="G29" s="249" t="e">
        <f t="shared" si="15"/>
        <v>#N/A</v>
      </c>
      <c r="H29" s="65"/>
      <c r="I29" s="246" t="e">
        <f t="shared" si="22"/>
        <v>#N/A</v>
      </c>
      <c r="J29" s="246" t="e">
        <f t="shared" si="16"/>
        <v>#N/A</v>
      </c>
      <c r="K29" s="81" t="e">
        <f t="shared" si="17"/>
        <v>#N/A</v>
      </c>
      <c r="L29" s="65"/>
      <c r="M29" s="263" t="e">
        <f t="shared" si="18"/>
        <v>#N/A</v>
      </c>
      <c r="N29" s="237" t="e">
        <f>IF(E29="",0,E29*I29)</f>
        <v>#N/A</v>
      </c>
      <c r="O29" s="264" t="e">
        <f>IF(F29="",0,F29*J29)</f>
        <v>#N/A</v>
      </c>
      <c r="P29" s="265" t="e">
        <f>IF(G29="",0,G29*K29)</f>
        <v>#N/A</v>
      </c>
      <c r="Q29" s="65"/>
      <c r="R29" s="65"/>
      <c r="S29" s="100" t="e">
        <f t="shared" si="19"/>
        <v>#N/A</v>
      </c>
      <c r="T29" s="101" t="e">
        <f t="shared" si="25"/>
        <v>#N/A</v>
      </c>
      <c r="U29" s="101" t="e">
        <f t="shared" si="26"/>
        <v>#N/A</v>
      </c>
      <c r="V29" s="102" t="e">
        <f t="shared" si="27"/>
        <v>#N/A</v>
      </c>
      <c r="W29" s="104" t="e">
        <f t="shared" si="20"/>
        <v>#N/A</v>
      </c>
      <c r="X29" s="65"/>
      <c r="Y29" s="65"/>
      <c r="Z29" s="80" t="str">
        <f>B3</f>
        <v/>
      </c>
      <c r="AA29" s="80">
        <f t="array" ref="AA29:AA39">TRANSPOSE('Result Format 2'!C127:M127)</f>
        <v>0</v>
      </c>
      <c r="AB29" s="80" t="str">
        <f>IFERROR(H3*(AA29-1)*E3,"")</f>
        <v/>
      </c>
      <c r="AC29" s="80">
        <f>H3*(AA29-1)</f>
        <v>-1</v>
      </c>
      <c r="AD29" s="80">
        <f>H3*AA29</f>
        <v>0</v>
      </c>
      <c r="AE29" s="65"/>
      <c r="AF29" s="80" t="str">
        <f>J3</f>
        <v/>
      </c>
      <c r="AG29" s="80">
        <f t="array" ref="AG29:AG39">TRANSPOSE('Result Format 2'!V127:AF127)</f>
        <v>0</v>
      </c>
      <c r="AH29" s="80" t="str">
        <f>IFERROR(P3*(AG29-1)*M3,"")</f>
        <v/>
      </c>
      <c r="AI29" s="80">
        <f>P3*(AG29-1)</f>
        <v>-1</v>
      </c>
      <c r="AJ29" s="80">
        <f>P3*AG29</f>
        <v>0</v>
      </c>
      <c r="AK29" s="65"/>
      <c r="AL29" s="80" t="str">
        <f>R3</f>
        <v/>
      </c>
      <c r="AM29" s="80">
        <f t="array" ref="AM29:AM39">TRANSPOSE('Result Format 2'!AO127:AY127)</f>
        <v>0</v>
      </c>
      <c r="AN29" s="80" t="str">
        <f>IFERROR(X3*(AM29-1)*U3,"")</f>
        <v/>
      </c>
      <c r="AO29" s="80">
        <f>X3*(AM29-1)</f>
        <v>-1</v>
      </c>
      <c r="AP29" s="80">
        <f>X3*AM29</f>
        <v>0</v>
      </c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</row>
    <row r="30" spans="1:56" ht="12.75" customHeight="1">
      <c r="A30" s="65"/>
      <c r="B30" s="65"/>
      <c r="C30" s="65"/>
      <c r="D30" s="65"/>
      <c r="E30" s="65"/>
      <c r="F30" s="65"/>
      <c r="G30" s="65"/>
      <c r="H30" s="65"/>
      <c r="I30" s="262"/>
      <c r="J30" s="65"/>
      <c r="K30" s="65"/>
      <c r="L30" s="65"/>
      <c r="M30" s="65"/>
      <c r="N30" s="65"/>
      <c r="O30" s="65"/>
      <c r="P30" s="65"/>
      <c r="Q30" s="65"/>
      <c r="R30" s="65"/>
      <c r="S30" s="98"/>
      <c r="T30" s="65"/>
      <c r="U30" s="266" t="s">
        <v>256</v>
      </c>
      <c r="V30" s="64">
        <f>_xlfn.NORM.S.INV(0.975)</f>
        <v>1.9599639845400536</v>
      </c>
      <c r="W30" s="65"/>
      <c r="X30" s="65"/>
      <c r="Y30" s="64"/>
      <c r="Z30" s="80" t="str">
        <f t="shared" ref="Z30:Z39" si="29">B4</f>
        <v/>
      </c>
      <c r="AA30" s="80">
        <v>0</v>
      </c>
      <c r="AB30" s="80" t="str">
        <f t="shared" ref="AB30:AB39" si="30">IFERROR(H4*(AA30-1)*E4,"")</f>
        <v/>
      </c>
      <c r="AC30" s="80" t="e">
        <f t="shared" ref="AC30:AC39" si="31">H4*(AA30-1)</f>
        <v>#VALUE!</v>
      </c>
      <c r="AD30" s="80" t="e">
        <f t="shared" ref="AD30:AD38" si="32">H4*AA30</f>
        <v>#VALUE!</v>
      </c>
      <c r="AE30" s="65"/>
      <c r="AF30" s="80" t="str">
        <f t="shared" ref="AF30:AF39" si="33">J4</f>
        <v/>
      </c>
      <c r="AG30" s="80">
        <v>0</v>
      </c>
      <c r="AH30" s="80" t="str">
        <f t="shared" ref="AH30:AH39" si="34">IFERROR(P4*(AG30-1)*M4,"")</f>
        <v/>
      </c>
      <c r="AI30" s="80" t="e">
        <f t="shared" ref="AI30:AI39" si="35">P4*(AG30-1)</f>
        <v>#VALUE!</v>
      </c>
      <c r="AJ30" s="80" t="e">
        <f t="shared" ref="AJ30:AJ39" si="36">P4*AG30</f>
        <v>#VALUE!</v>
      </c>
      <c r="AK30" s="65"/>
      <c r="AL30" s="80" t="str">
        <f t="shared" ref="AL30:AL38" si="37">R4</f>
        <v/>
      </c>
      <c r="AM30" s="80">
        <v>0</v>
      </c>
      <c r="AN30" s="80" t="str">
        <f t="shared" ref="AN30:AN38" si="38">IFERROR(X4*(AM30-1)*U4,"")</f>
        <v/>
      </c>
      <c r="AO30" s="80" t="e">
        <f t="shared" ref="AO30:AO38" si="39">X4*(AM30-1)</f>
        <v>#VALUE!</v>
      </c>
      <c r="AP30" s="80" t="e">
        <f t="shared" ref="AP30:AP39" si="40">X4*AM30</f>
        <v>#VALUE!</v>
      </c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</row>
    <row r="31" spans="1:56" ht="12.7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 t="e">
        <f>O18</f>
        <v>#N/A</v>
      </c>
      <c r="T31" s="64"/>
      <c r="U31" s="64"/>
      <c r="V31" s="64"/>
      <c r="W31" s="267"/>
      <c r="X31" s="65"/>
      <c r="Y31" s="65"/>
      <c r="Z31" s="80" t="str">
        <f t="shared" si="29"/>
        <v/>
      </c>
      <c r="AA31" s="80">
        <v>0</v>
      </c>
      <c r="AB31" s="80" t="str">
        <f t="shared" si="30"/>
        <v/>
      </c>
      <c r="AC31" s="80" t="e">
        <f t="shared" si="31"/>
        <v>#VALUE!</v>
      </c>
      <c r="AD31" s="80" t="e">
        <f t="shared" si="32"/>
        <v>#VALUE!</v>
      </c>
      <c r="AE31" s="65"/>
      <c r="AF31" s="80" t="str">
        <f t="shared" si="33"/>
        <v/>
      </c>
      <c r="AG31" s="80">
        <v>0</v>
      </c>
      <c r="AH31" s="80" t="str">
        <f t="shared" si="34"/>
        <v/>
      </c>
      <c r="AI31" s="80" t="e">
        <f t="shared" si="35"/>
        <v>#VALUE!</v>
      </c>
      <c r="AJ31" s="80" t="e">
        <f t="shared" si="36"/>
        <v>#VALUE!</v>
      </c>
      <c r="AK31" s="65"/>
      <c r="AL31" s="80" t="str">
        <f t="shared" si="37"/>
        <v/>
      </c>
      <c r="AM31" s="80">
        <v>0</v>
      </c>
      <c r="AN31" s="80" t="str">
        <f t="shared" si="38"/>
        <v/>
      </c>
      <c r="AO31" s="80" t="e">
        <f t="shared" si="39"/>
        <v>#VALUE!</v>
      </c>
      <c r="AP31" s="80" t="e">
        <f t="shared" si="40"/>
        <v>#VALUE!</v>
      </c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</row>
    <row r="32" spans="1:56" ht="12.75" customHeight="1" thickBot="1">
      <c r="A32" s="65"/>
      <c r="B32" s="65"/>
      <c r="C32" s="65"/>
      <c r="D32" s="87"/>
      <c r="E32" s="405" t="s">
        <v>179</v>
      </c>
      <c r="F32" s="405"/>
      <c r="G32" s="405"/>
      <c r="H32" s="65"/>
      <c r="I32" s="65"/>
      <c r="J32" s="65"/>
      <c r="K32" s="65"/>
      <c r="L32" s="65"/>
      <c r="M32" s="65"/>
      <c r="N32" s="404" t="s">
        <v>181</v>
      </c>
      <c r="O32" s="404"/>
      <c r="P32" s="404"/>
      <c r="Q32" s="65"/>
      <c r="R32" s="65"/>
      <c r="S32" s="393" t="s">
        <v>172</v>
      </c>
      <c r="T32" s="400" t="s">
        <v>187</v>
      </c>
      <c r="U32" s="395" t="s">
        <v>157</v>
      </c>
      <c r="V32" s="398" t="s">
        <v>158</v>
      </c>
      <c r="W32" s="402" t="s">
        <v>212</v>
      </c>
      <c r="X32" s="65"/>
      <c r="Y32" s="65"/>
      <c r="Z32" s="80" t="str">
        <f t="shared" si="29"/>
        <v/>
      </c>
      <c r="AA32" s="80">
        <v>0</v>
      </c>
      <c r="AB32" s="80" t="str">
        <f t="shared" si="30"/>
        <v/>
      </c>
      <c r="AC32" s="80" t="e">
        <f t="shared" si="31"/>
        <v>#VALUE!</v>
      </c>
      <c r="AD32" s="80" t="e">
        <f t="shared" si="32"/>
        <v>#VALUE!</v>
      </c>
      <c r="AE32" s="65"/>
      <c r="AF32" s="80" t="str">
        <f t="shared" si="33"/>
        <v/>
      </c>
      <c r="AG32" s="80">
        <v>0</v>
      </c>
      <c r="AH32" s="80" t="str">
        <f t="shared" si="34"/>
        <v/>
      </c>
      <c r="AI32" s="80" t="e">
        <f t="shared" si="35"/>
        <v>#VALUE!</v>
      </c>
      <c r="AJ32" s="80" t="e">
        <f t="shared" si="36"/>
        <v>#VALUE!</v>
      </c>
      <c r="AK32" s="65"/>
      <c r="AL32" s="80" t="str">
        <f t="shared" si="37"/>
        <v/>
      </c>
      <c r="AM32" s="80">
        <v>0</v>
      </c>
      <c r="AN32" s="80" t="str">
        <f t="shared" si="38"/>
        <v/>
      </c>
      <c r="AO32" s="80" t="e">
        <f t="shared" si="39"/>
        <v>#VALUE!</v>
      </c>
      <c r="AP32" s="80" t="e">
        <f t="shared" si="40"/>
        <v>#VALUE!</v>
      </c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</row>
    <row r="33" spans="1:56" ht="12.75" customHeight="1" thickBot="1">
      <c r="A33" s="65"/>
      <c r="B33" s="65"/>
      <c r="C33" s="65"/>
      <c r="D33" s="268"/>
      <c r="E33" s="269" t="e">
        <f>B18</f>
        <v>#N/A</v>
      </c>
      <c r="F33" s="269" t="e">
        <f>B19</f>
        <v>#N/A</v>
      </c>
      <c r="G33" s="268" t="e">
        <f>B20</f>
        <v>#N/A</v>
      </c>
      <c r="H33" s="65"/>
      <c r="I33" s="65"/>
      <c r="J33" s="65"/>
      <c r="K33" s="65"/>
      <c r="L33" s="65"/>
      <c r="M33" s="255"/>
      <c r="N33" s="256" t="e">
        <f t="shared" ref="N33:P34" si="41">E33</f>
        <v>#N/A</v>
      </c>
      <c r="O33" s="256" t="e">
        <f t="shared" si="41"/>
        <v>#N/A</v>
      </c>
      <c r="P33" s="257" t="e">
        <f t="shared" si="41"/>
        <v>#N/A</v>
      </c>
      <c r="Q33" s="65"/>
      <c r="R33" s="65"/>
      <c r="S33" s="394"/>
      <c r="T33" s="401"/>
      <c r="U33" s="397"/>
      <c r="V33" s="399"/>
      <c r="W33" s="403"/>
      <c r="X33" s="65"/>
      <c r="Y33" s="65"/>
      <c r="Z33" s="80" t="str">
        <f t="shared" si="29"/>
        <v/>
      </c>
      <c r="AA33" s="80">
        <v>0</v>
      </c>
      <c r="AB33" s="80" t="str">
        <f t="shared" si="30"/>
        <v/>
      </c>
      <c r="AC33" s="80" t="e">
        <f t="shared" si="31"/>
        <v>#VALUE!</v>
      </c>
      <c r="AD33" s="80" t="e">
        <f t="shared" si="32"/>
        <v>#VALUE!</v>
      </c>
      <c r="AE33" s="65"/>
      <c r="AF33" s="80" t="str">
        <f t="shared" si="33"/>
        <v/>
      </c>
      <c r="AG33" s="80">
        <v>0</v>
      </c>
      <c r="AH33" s="80" t="str">
        <f t="shared" si="34"/>
        <v/>
      </c>
      <c r="AI33" s="80" t="e">
        <f t="shared" si="35"/>
        <v>#VALUE!</v>
      </c>
      <c r="AJ33" s="80" t="e">
        <f t="shared" si="36"/>
        <v>#VALUE!</v>
      </c>
      <c r="AK33" s="65"/>
      <c r="AL33" s="80" t="str">
        <f t="shared" si="37"/>
        <v/>
      </c>
      <c r="AM33" s="80">
        <v>0</v>
      </c>
      <c r="AN33" s="80" t="str">
        <f>IFERROR(X7*(AM33-1)*U7,"")</f>
        <v/>
      </c>
      <c r="AO33" s="80" t="e">
        <f t="shared" si="39"/>
        <v>#VALUE!</v>
      </c>
      <c r="AP33" s="80" t="e">
        <f t="shared" si="40"/>
        <v>#VALUE!</v>
      </c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</row>
    <row r="34" spans="1:56" ht="12.75" customHeight="1">
      <c r="A34" s="65"/>
      <c r="B34" s="65"/>
      <c r="C34" s="65"/>
      <c r="D34" s="270" t="e">
        <f t="shared" ref="D34:D44" si="42">IF($B$20="3rd Exp.",R3,IF($B$20="4th Exp.",Z3,IF($B$20="5th Exp.",AH3,AP3)))</f>
        <v>#N/A</v>
      </c>
      <c r="E34" s="271" t="e">
        <f t="shared" ref="E34:E44" si="43">IF($B$18="1st Exp.",IFERROR(VLOOKUP(D34,$B$3:$E$13,3,FALSE),""),IF($B$18="2nd Exp.",IFERROR(VLOOKUP(D34,$J$3:$M$13,3,FALSE),""),IF($B$18="3rd Exp.",IFERROR(VLOOKUP(D34,$R$3:$U$13,3,FALSE),""),IFERROR(VLOOKUP(D34,$Z$3:$AC$13,3,FALSE),""))))</f>
        <v>#N/A</v>
      </c>
      <c r="F34" s="87" t="e">
        <f t="shared" ref="F34:F44" si="44">IF($B$19="2nd Exp.",IFERROR(VLOOKUP(D34,$J$3:$M$13,3,FALSE),""),IF($B$19="3rd Exp.",IFERROR(VLOOKUP(D34,$R$3:$U$13,3,FALSE),""),IF($B$19="4th Exp.",IFERROR(VLOOKUP(D34,$Z$3:$AC$13,3,FALSE),""),IFERROR(VLOOKUP(D34,$AH$3:$AK$13,3,FALSE),""))))</f>
        <v>#N/A</v>
      </c>
      <c r="G34" s="272" t="e">
        <f t="shared" ref="G34:G44" si="45">IF($B$20="3rd Exp.",IFERROR(VLOOKUP(D34,$R$3:$U$13,3,FALSE),""),IF($B$20="4th Exp.",IFERROR(VLOOKUP(D34,$Z$3:$AC$13,3,FALSE),""),IF($B$20="5th Exp.",IFERROR(VLOOKUP(D34,$AH$3:$AK$13,3,FALSE),""),IFERROR(VLOOKUP(D34,$AP$3:$AS$13,3,FALSE),""))))</f>
        <v>#N/A</v>
      </c>
      <c r="H34" s="65"/>
      <c r="I34" s="65"/>
      <c r="J34" s="65"/>
      <c r="K34" s="65"/>
      <c r="L34" s="65"/>
      <c r="M34" s="97" t="e">
        <f>D34</f>
        <v>#N/A</v>
      </c>
      <c r="N34" s="259" t="e">
        <f t="shared" si="41"/>
        <v>#N/A</v>
      </c>
      <c r="O34" s="236" t="e">
        <f t="shared" si="41"/>
        <v>#N/A</v>
      </c>
      <c r="P34" s="260" t="e">
        <f t="shared" si="41"/>
        <v>#N/A</v>
      </c>
      <c r="Q34" s="65"/>
      <c r="R34" s="65"/>
      <c r="S34" s="261" t="e">
        <f>M19</f>
        <v>#N/A</v>
      </c>
      <c r="T34" s="273">
        <v>0</v>
      </c>
      <c r="U34" s="241">
        <v>0</v>
      </c>
      <c r="V34" s="274">
        <v>0</v>
      </c>
      <c r="W34" s="105" t="e">
        <f>IF($B$19="2nd Exp.",IFERROR(VLOOKUP(S34,$AF$29:$AJ$39,5,FALSE),""),IF($B$19="3rd Exp.",IFERROR(VLOOKUP(S34,$AL$29:$AP$39,5,FALSE),""),IF($B$19="4th Exp.",IFERROR(VLOOKUP(S34,$Z$43:$AD$53,5,FALSE),""),IFERROR(VLOOKUP(S34,$AF$43:$AJ$53,5,FALSE),""))))</f>
        <v>#N/A</v>
      </c>
      <c r="X34" s="65"/>
      <c r="Y34" s="65"/>
      <c r="Z34" s="80" t="str">
        <f t="shared" si="29"/>
        <v/>
      </c>
      <c r="AA34" s="80">
        <v>0</v>
      </c>
      <c r="AB34" s="80" t="str">
        <f t="shared" si="30"/>
        <v/>
      </c>
      <c r="AC34" s="80" t="e">
        <f t="shared" si="31"/>
        <v>#VALUE!</v>
      </c>
      <c r="AD34" s="80" t="e">
        <f t="shared" si="32"/>
        <v>#VALUE!</v>
      </c>
      <c r="AE34" s="65"/>
      <c r="AF34" s="80" t="str">
        <f t="shared" si="33"/>
        <v/>
      </c>
      <c r="AG34" s="80">
        <v>0</v>
      </c>
      <c r="AH34" s="80" t="str">
        <f t="shared" si="34"/>
        <v/>
      </c>
      <c r="AI34" s="80" t="e">
        <f t="shared" si="35"/>
        <v>#VALUE!</v>
      </c>
      <c r="AJ34" s="80" t="e">
        <f t="shared" si="36"/>
        <v>#VALUE!</v>
      </c>
      <c r="AK34" s="65"/>
      <c r="AL34" s="80" t="str">
        <f t="shared" si="37"/>
        <v/>
      </c>
      <c r="AM34" s="80">
        <v>0</v>
      </c>
      <c r="AN34" s="80" t="str">
        <f t="shared" si="38"/>
        <v/>
      </c>
      <c r="AO34" s="80" t="e">
        <f t="shared" si="39"/>
        <v>#VALUE!</v>
      </c>
      <c r="AP34" s="80" t="e">
        <f t="shared" si="40"/>
        <v>#VALUE!</v>
      </c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</row>
    <row r="35" spans="1:56" ht="12.75" customHeight="1">
      <c r="A35" s="65"/>
      <c r="B35" s="65"/>
      <c r="C35" s="65"/>
      <c r="D35" s="270" t="e">
        <f t="shared" si="42"/>
        <v>#N/A</v>
      </c>
      <c r="E35" s="271" t="e">
        <f t="shared" si="43"/>
        <v>#N/A</v>
      </c>
      <c r="F35" s="87" t="e">
        <f t="shared" si="44"/>
        <v>#N/A</v>
      </c>
      <c r="G35" s="272" t="e">
        <f t="shared" si="45"/>
        <v>#N/A</v>
      </c>
      <c r="H35" s="65"/>
      <c r="I35" s="65"/>
      <c r="J35" s="65"/>
      <c r="K35" s="65"/>
      <c r="L35" s="65"/>
      <c r="M35" s="97" t="e">
        <f t="shared" ref="M35:M44" si="46">D35</f>
        <v>#N/A</v>
      </c>
      <c r="N35" s="75" t="e">
        <f>IF(E35="",0,E35*I20)</f>
        <v>#N/A</v>
      </c>
      <c r="O35" s="65" t="e">
        <f>IF(F35="",0,F35*J20)</f>
        <v>#N/A</v>
      </c>
      <c r="P35" s="76" t="e">
        <f>IF(G35="",0,G35*K20)</f>
        <v>#N/A</v>
      </c>
      <c r="Q35" s="65"/>
      <c r="R35" s="65"/>
      <c r="S35" s="97" t="e">
        <f>IF(M20*O20=0,"",M20)</f>
        <v>#N/A</v>
      </c>
      <c r="T35" s="107" t="e">
        <f>IF(S35="","",1-VLOOKUP(S35,$M$64:$O$73,3,FALSE))</f>
        <v>#N/A</v>
      </c>
      <c r="U35" s="65" t="e">
        <f>IF(T35="","",T35-$V$45*SQRT((O50/(($O$34^2)*W35))+(((O35^2)*$O$49)/(($O$34^4)*$W$34))))</f>
        <v>#N/A</v>
      </c>
      <c r="V35" s="76" t="e">
        <f>IF(T35="","",T35+$V$45*SQRT((O50/(($O$34^2)*W35))+(((O35^2)*$O$49)/(($O$34^4)*$W$34))))</f>
        <v>#N/A</v>
      </c>
      <c r="W35" s="105" t="e">
        <f t="shared" ref="W35:W44" si="47">IF($B$19="2nd Exp.",IFERROR(VLOOKUP(S35,$AF$29:$AJ$39,5,FALSE),""),IF($B$19="3rd Exp.",IFERROR(VLOOKUP(S35,$AL$29:$AP$39,5,FALSE),""),IF($B$19="4th Exp.",IFERROR(VLOOKUP(S35,$Z$43:$AD$53,5,FALSE),""),IFERROR(VLOOKUP(S35,$AF$43:$AJ$53,5,FALSE),""))))</f>
        <v>#N/A</v>
      </c>
      <c r="X35" s="65"/>
      <c r="Y35" s="65"/>
      <c r="Z35" s="80" t="str">
        <f t="shared" si="29"/>
        <v/>
      </c>
      <c r="AA35" s="80">
        <v>0</v>
      </c>
      <c r="AB35" s="80" t="str">
        <f t="shared" si="30"/>
        <v/>
      </c>
      <c r="AC35" s="80" t="e">
        <f t="shared" si="31"/>
        <v>#VALUE!</v>
      </c>
      <c r="AD35" s="80" t="e">
        <f t="shared" si="32"/>
        <v>#VALUE!</v>
      </c>
      <c r="AE35" s="65"/>
      <c r="AF35" s="80" t="str">
        <f t="shared" si="33"/>
        <v/>
      </c>
      <c r="AG35" s="80">
        <v>0</v>
      </c>
      <c r="AH35" s="80" t="str">
        <f t="shared" si="34"/>
        <v/>
      </c>
      <c r="AI35" s="80" t="e">
        <f t="shared" si="35"/>
        <v>#VALUE!</v>
      </c>
      <c r="AJ35" s="80" t="e">
        <f t="shared" si="36"/>
        <v>#VALUE!</v>
      </c>
      <c r="AK35" s="65"/>
      <c r="AL35" s="80" t="str">
        <f t="shared" si="37"/>
        <v/>
      </c>
      <c r="AM35" s="80">
        <v>0</v>
      </c>
      <c r="AN35" s="80" t="str">
        <f t="shared" si="38"/>
        <v/>
      </c>
      <c r="AO35" s="80" t="e">
        <f t="shared" si="39"/>
        <v>#VALUE!</v>
      </c>
      <c r="AP35" s="80" t="e">
        <f t="shared" si="40"/>
        <v>#VALUE!</v>
      </c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</row>
    <row r="36" spans="1:56" ht="12.75" customHeight="1">
      <c r="A36" s="65"/>
      <c r="B36" s="65"/>
      <c r="C36" s="65"/>
      <c r="D36" s="270" t="e">
        <f t="shared" si="42"/>
        <v>#N/A</v>
      </c>
      <c r="E36" s="271" t="e">
        <f t="shared" si="43"/>
        <v>#N/A</v>
      </c>
      <c r="F36" s="87" t="e">
        <f t="shared" si="44"/>
        <v>#N/A</v>
      </c>
      <c r="G36" s="272" t="e">
        <f t="shared" si="45"/>
        <v>#N/A</v>
      </c>
      <c r="H36" s="65"/>
      <c r="I36" s="65"/>
      <c r="J36" s="65"/>
      <c r="K36" s="65"/>
      <c r="L36" s="65"/>
      <c r="M36" s="97" t="e">
        <f t="shared" si="46"/>
        <v>#N/A</v>
      </c>
      <c r="N36" s="75" t="e">
        <f t="shared" ref="N36:N43" si="48">IF(E36="",0,E36*I21)</f>
        <v>#N/A</v>
      </c>
      <c r="O36" s="65" t="e">
        <f t="shared" ref="O36:O43" si="49">IF(F36="",0,F36*J21)</f>
        <v>#N/A</v>
      </c>
      <c r="P36" s="76" t="e">
        <f t="shared" ref="P36:P43" si="50">IF(G36="",0,G36*K21)</f>
        <v>#N/A</v>
      </c>
      <c r="Q36" s="65"/>
      <c r="R36" s="65"/>
      <c r="S36" s="97" t="e">
        <f t="shared" ref="S36:S44" si="51">IF(M21*O21=0,"",M21)</f>
        <v>#N/A</v>
      </c>
      <c r="T36" s="107" t="e">
        <f>IF(S36="","",1-VLOOKUP(S36,$M$64:$O$73,3,FALSE))</f>
        <v>#N/A</v>
      </c>
      <c r="U36" s="65" t="e">
        <f t="shared" ref="U36:U44" si="52">IF(T36="","",T36-$V$45*SQRT((O51/(($O$34^2)*W36))+(((O36^2)*$O$49)/(($O$34^4)*$W$34))))</f>
        <v>#N/A</v>
      </c>
      <c r="V36" s="76" t="e">
        <f t="shared" ref="V36:V44" si="53">IF(T36="","",T36+$V$45*SQRT((O51/(($O$34^2)*W36))+(((O36^2)*$O$49)/(($O$34^4)*$W$34))))</f>
        <v>#N/A</v>
      </c>
      <c r="W36" s="105" t="e">
        <f t="shared" si="47"/>
        <v>#N/A</v>
      </c>
      <c r="X36" s="65"/>
      <c r="Y36" s="65"/>
      <c r="Z36" s="80" t="str">
        <f t="shared" si="29"/>
        <v/>
      </c>
      <c r="AA36" s="80">
        <v>0</v>
      </c>
      <c r="AB36" s="80" t="str">
        <f t="shared" si="30"/>
        <v/>
      </c>
      <c r="AC36" s="80" t="e">
        <f t="shared" si="31"/>
        <v>#VALUE!</v>
      </c>
      <c r="AD36" s="80" t="e">
        <f t="shared" si="32"/>
        <v>#VALUE!</v>
      </c>
      <c r="AE36" s="65"/>
      <c r="AF36" s="80" t="str">
        <f t="shared" si="33"/>
        <v/>
      </c>
      <c r="AG36" s="80">
        <v>0</v>
      </c>
      <c r="AH36" s="80" t="str">
        <f t="shared" si="34"/>
        <v/>
      </c>
      <c r="AI36" s="80" t="e">
        <f t="shared" si="35"/>
        <v>#VALUE!</v>
      </c>
      <c r="AJ36" s="80" t="e">
        <f t="shared" si="36"/>
        <v>#VALUE!</v>
      </c>
      <c r="AK36" s="65"/>
      <c r="AL36" s="80" t="str">
        <f t="shared" si="37"/>
        <v/>
      </c>
      <c r="AM36" s="80">
        <v>0</v>
      </c>
      <c r="AN36" s="80" t="str">
        <f t="shared" si="38"/>
        <v/>
      </c>
      <c r="AO36" s="80" t="e">
        <f t="shared" si="39"/>
        <v>#VALUE!</v>
      </c>
      <c r="AP36" s="80" t="e">
        <f t="shared" si="40"/>
        <v>#VALUE!</v>
      </c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</row>
    <row r="37" spans="1:56" ht="12.75" customHeight="1">
      <c r="A37" s="65"/>
      <c r="B37" s="65"/>
      <c r="C37" s="65"/>
      <c r="D37" s="270" t="e">
        <f t="shared" si="42"/>
        <v>#N/A</v>
      </c>
      <c r="E37" s="271" t="e">
        <f t="shared" si="43"/>
        <v>#N/A</v>
      </c>
      <c r="F37" s="87" t="e">
        <f t="shared" si="44"/>
        <v>#N/A</v>
      </c>
      <c r="G37" s="272" t="e">
        <f t="shared" si="45"/>
        <v>#N/A</v>
      </c>
      <c r="H37" s="65"/>
      <c r="I37" s="65"/>
      <c r="J37" s="65"/>
      <c r="K37" s="65"/>
      <c r="L37" s="65"/>
      <c r="M37" s="97" t="e">
        <f t="shared" si="46"/>
        <v>#N/A</v>
      </c>
      <c r="N37" s="75" t="e">
        <f t="shared" si="48"/>
        <v>#N/A</v>
      </c>
      <c r="O37" s="65" t="e">
        <f t="shared" si="49"/>
        <v>#N/A</v>
      </c>
      <c r="P37" s="76" t="e">
        <f t="shared" si="50"/>
        <v>#N/A</v>
      </c>
      <c r="Q37" s="275"/>
      <c r="R37" s="275"/>
      <c r="S37" s="97" t="e">
        <f t="shared" si="51"/>
        <v>#N/A</v>
      </c>
      <c r="T37" s="107" t="e">
        <f>IF(S37="","",1-VLOOKUP(S37,$M$64:$O$73,3,FALSE))</f>
        <v>#N/A</v>
      </c>
      <c r="U37" s="65" t="e">
        <f t="shared" si="52"/>
        <v>#N/A</v>
      </c>
      <c r="V37" s="76" t="e">
        <f t="shared" si="53"/>
        <v>#N/A</v>
      </c>
      <c r="W37" s="105" t="e">
        <f t="shared" si="47"/>
        <v>#N/A</v>
      </c>
      <c r="X37" s="65"/>
      <c r="Y37" s="65"/>
      <c r="Z37" s="80" t="str">
        <f t="shared" si="29"/>
        <v/>
      </c>
      <c r="AA37" s="80">
        <v>0</v>
      </c>
      <c r="AB37" s="80" t="str">
        <f t="shared" si="30"/>
        <v/>
      </c>
      <c r="AC37" s="80" t="e">
        <f t="shared" si="31"/>
        <v>#VALUE!</v>
      </c>
      <c r="AD37" s="80" t="e">
        <f t="shared" si="32"/>
        <v>#VALUE!</v>
      </c>
      <c r="AE37" s="65"/>
      <c r="AF37" s="80" t="str">
        <f t="shared" si="33"/>
        <v/>
      </c>
      <c r="AG37" s="80">
        <v>0</v>
      </c>
      <c r="AH37" s="80" t="str">
        <f>IFERROR(P11*(AG37-1)*M11,"")</f>
        <v/>
      </c>
      <c r="AI37" s="80" t="e">
        <f t="shared" si="35"/>
        <v>#VALUE!</v>
      </c>
      <c r="AJ37" s="80" t="e">
        <f t="shared" si="36"/>
        <v>#VALUE!</v>
      </c>
      <c r="AK37" s="65"/>
      <c r="AL37" s="80" t="str">
        <f t="shared" si="37"/>
        <v/>
      </c>
      <c r="AM37" s="80">
        <v>0</v>
      </c>
      <c r="AN37" s="80" t="str">
        <f t="shared" si="38"/>
        <v/>
      </c>
      <c r="AO37" s="80" t="e">
        <f t="shared" si="39"/>
        <v>#VALUE!</v>
      </c>
      <c r="AP37" s="80" t="e">
        <f t="shared" si="40"/>
        <v>#VALUE!</v>
      </c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</row>
    <row r="38" spans="1:56" ht="12.75" customHeight="1">
      <c r="A38" s="65"/>
      <c r="B38" s="65"/>
      <c r="C38" s="65"/>
      <c r="D38" s="270" t="e">
        <f t="shared" si="42"/>
        <v>#N/A</v>
      </c>
      <c r="E38" s="271" t="e">
        <f t="shared" si="43"/>
        <v>#N/A</v>
      </c>
      <c r="F38" s="87" t="e">
        <f t="shared" si="44"/>
        <v>#N/A</v>
      </c>
      <c r="G38" s="272" t="e">
        <f t="shared" si="45"/>
        <v>#N/A</v>
      </c>
      <c r="H38" s="65"/>
      <c r="I38" s="65"/>
      <c r="J38" s="65"/>
      <c r="K38" s="65"/>
      <c r="L38" s="65"/>
      <c r="M38" s="97" t="e">
        <f t="shared" si="46"/>
        <v>#N/A</v>
      </c>
      <c r="N38" s="75" t="e">
        <f t="shared" si="48"/>
        <v>#N/A</v>
      </c>
      <c r="O38" s="65" t="e">
        <f t="shared" si="49"/>
        <v>#N/A</v>
      </c>
      <c r="P38" s="76" t="e">
        <f t="shared" si="50"/>
        <v>#N/A</v>
      </c>
      <c r="Q38" s="65"/>
      <c r="R38" s="64"/>
      <c r="S38" s="97" t="e">
        <f t="shared" si="51"/>
        <v>#N/A</v>
      </c>
      <c r="T38" s="107" t="e">
        <f t="shared" ref="T38:T44" si="54">IF(S38="","",1-VLOOKUP(S38,$M$64:$O$73,3,FALSE))</f>
        <v>#N/A</v>
      </c>
      <c r="U38" s="65" t="e">
        <f t="shared" si="52"/>
        <v>#N/A</v>
      </c>
      <c r="V38" s="76" t="e">
        <f t="shared" si="53"/>
        <v>#N/A</v>
      </c>
      <c r="W38" s="105" t="e">
        <f t="shared" si="47"/>
        <v>#N/A</v>
      </c>
      <c r="X38" s="65"/>
      <c r="Y38" s="65"/>
      <c r="Z38" s="80" t="str">
        <f t="shared" si="29"/>
        <v/>
      </c>
      <c r="AA38" s="80">
        <v>0</v>
      </c>
      <c r="AB38" s="80" t="str">
        <f t="shared" si="30"/>
        <v/>
      </c>
      <c r="AC38" s="80" t="e">
        <f t="shared" si="31"/>
        <v>#VALUE!</v>
      </c>
      <c r="AD38" s="80" t="e">
        <f t="shared" si="32"/>
        <v>#VALUE!</v>
      </c>
      <c r="AE38" s="65"/>
      <c r="AF38" s="80" t="str">
        <f t="shared" si="33"/>
        <v/>
      </c>
      <c r="AG38" s="80">
        <v>0</v>
      </c>
      <c r="AH38" s="80" t="str">
        <f t="shared" si="34"/>
        <v/>
      </c>
      <c r="AI38" s="80" t="e">
        <f t="shared" si="35"/>
        <v>#VALUE!</v>
      </c>
      <c r="AJ38" s="80" t="e">
        <f t="shared" si="36"/>
        <v>#VALUE!</v>
      </c>
      <c r="AK38" s="65"/>
      <c r="AL38" s="80" t="str">
        <f t="shared" si="37"/>
        <v/>
      </c>
      <c r="AM38" s="80">
        <v>0</v>
      </c>
      <c r="AN38" s="80" t="str">
        <f t="shared" si="38"/>
        <v/>
      </c>
      <c r="AO38" s="80" t="e">
        <f t="shared" si="39"/>
        <v>#VALUE!</v>
      </c>
      <c r="AP38" s="80" t="e">
        <f t="shared" si="40"/>
        <v>#VALUE!</v>
      </c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</row>
    <row r="39" spans="1:56" ht="12.75" customHeight="1">
      <c r="A39" s="65"/>
      <c r="B39" s="65"/>
      <c r="C39" s="65"/>
      <c r="D39" s="270" t="e">
        <f t="shared" si="42"/>
        <v>#N/A</v>
      </c>
      <c r="E39" s="271" t="e">
        <f t="shared" si="43"/>
        <v>#N/A</v>
      </c>
      <c r="F39" s="87" t="e">
        <f t="shared" si="44"/>
        <v>#N/A</v>
      </c>
      <c r="G39" s="272" t="e">
        <f t="shared" si="45"/>
        <v>#N/A</v>
      </c>
      <c r="H39" s="65"/>
      <c r="I39" s="65"/>
      <c r="J39" s="65"/>
      <c r="K39" s="65"/>
      <c r="L39" s="65"/>
      <c r="M39" s="97" t="e">
        <f t="shared" si="46"/>
        <v>#N/A</v>
      </c>
      <c r="N39" s="75" t="e">
        <f t="shared" si="48"/>
        <v>#N/A</v>
      </c>
      <c r="O39" s="65" t="e">
        <f t="shared" si="49"/>
        <v>#N/A</v>
      </c>
      <c r="P39" s="76" t="e">
        <f t="shared" si="50"/>
        <v>#N/A</v>
      </c>
      <c r="Q39" s="276"/>
      <c r="R39" s="276"/>
      <c r="S39" s="97" t="e">
        <f t="shared" si="51"/>
        <v>#N/A</v>
      </c>
      <c r="T39" s="107" t="e">
        <f>IF(S39="","",1-VLOOKUP(S39,$M$64:$O$73,3,FALSE))</f>
        <v>#N/A</v>
      </c>
      <c r="U39" s="65" t="e">
        <f t="shared" si="52"/>
        <v>#N/A</v>
      </c>
      <c r="V39" s="76" t="e">
        <f t="shared" si="53"/>
        <v>#N/A</v>
      </c>
      <c r="W39" s="105" t="e">
        <f t="shared" si="47"/>
        <v>#N/A</v>
      </c>
      <c r="X39" s="65"/>
      <c r="Y39" s="65"/>
      <c r="Z39" s="80" t="str">
        <f t="shared" si="29"/>
        <v/>
      </c>
      <c r="AA39" s="80">
        <v>0</v>
      </c>
      <c r="AB39" s="80" t="str">
        <f t="shared" si="30"/>
        <v/>
      </c>
      <c r="AC39" s="80" t="e">
        <f t="shared" si="31"/>
        <v>#VALUE!</v>
      </c>
      <c r="AD39" s="80" t="e">
        <f>H13*AA39</f>
        <v>#VALUE!</v>
      </c>
      <c r="AE39" s="65"/>
      <c r="AF39" s="80" t="str">
        <f t="shared" si="33"/>
        <v/>
      </c>
      <c r="AG39" s="80">
        <v>0</v>
      </c>
      <c r="AH39" s="80" t="str">
        <f t="shared" si="34"/>
        <v/>
      </c>
      <c r="AI39" s="80" t="e">
        <f t="shared" si="35"/>
        <v>#VALUE!</v>
      </c>
      <c r="AJ39" s="80" t="e">
        <f t="shared" si="36"/>
        <v>#VALUE!</v>
      </c>
      <c r="AK39" s="65"/>
      <c r="AL39" s="80" t="str">
        <f>R13</f>
        <v/>
      </c>
      <c r="AM39" s="80">
        <v>0</v>
      </c>
      <c r="AN39" s="80" t="str">
        <f>IFERROR(X13*(AM39-1)*U13,"")</f>
        <v/>
      </c>
      <c r="AO39" s="80" t="e">
        <f>X13*(AM39-1)</f>
        <v>#VALUE!</v>
      </c>
      <c r="AP39" s="80" t="e">
        <f t="shared" si="40"/>
        <v>#VALUE!</v>
      </c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</row>
    <row r="40" spans="1:56" ht="12.75" customHeight="1">
      <c r="A40" s="65"/>
      <c r="B40" s="65"/>
      <c r="C40" s="65"/>
      <c r="D40" s="270" t="e">
        <f t="shared" si="42"/>
        <v>#N/A</v>
      </c>
      <c r="E40" s="271" t="e">
        <f t="shared" si="43"/>
        <v>#N/A</v>
      </c>
      <c r="F40" s="87" t="e">
        <f t="shared" si="44"/>
        <v>#N/A</v>
      </c>
      <c r="G40" s="272" t="e">
        <f t="shared" si="45"/>
        <v>#N/A</v>
      </c>
      <c r="H40" s="65"/>
      <c r="I40" s="65"/>
      <c r="J40" s="65"/>
      <c r="K40" s="65"/>
      <c r="L40" s="65"/>
      <c r="M40" s="97" t="e">
        <f t="shared" si="46"/>
        <v>#N/A</v>
      </c>
      <c r="N40" s="75" t="e">
        <f t="shared" si="48"/>
        <v>#N/A</v>
      </c>
      <c r="O40" s="65" t="e">
        <f t="shared" si="49"/>
        <v>#N/A</v>
      </c>
      <c r="P40" s="76" t="e">
        <f t="shared" si="50"/>
        <v>#N/A</v>
      </c>
      <c r="Q40" s="276"/>
      <c r="R40" s="276"/>
      <c r="S40" s="97" t="e">
        <f t="shared" si="51"/>
        <v>#N/A</v>
      </c>
      <c r="T40" s="107" t="e">
        <f t="shared" si="54"/>
        <v>#N/A</v>
      </c>
      <c r="U40" s="65" t="e">
        <f t="shared" si="52"/>
        <v>#N/A</v>
      </c>
      <c r="V40" s="76" t="e">
        <f t="shared" si="53"/>
        <v>#N/A</v>
      </c>
      <c r="W40" s="105" t="e">
        <f t="shared" si="47"/>
        <v>#N/A</v>
      </c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</row>
    <row r="41" spans="1:56" ht="12.75" customHeight="1">
      <c r="A41" s="65"/>
      <c r="B41" s="65"/>
      <c r="C41" s="65"/>
      <c r="D41" s="270" t="e">
        <f t="shared" si="42"/>
        <v>#N/A</v>
      </c>
      <c r="E41" s="271" t="e">
        <f t="shared" si="43"/>
        <v>#N/A</v>
      </c>
      <c r="F41" s="87" t="e">
        <f t="shared" si="44"/>
        <v>#N/A</v>
      </c>
      <c r="G41" s="272" t="e">
        <f t="shared" si="45"/>
        <v>#N/A</v>
      </c>
      <c r="H41" s="65"/>
      <c r="I41" s="65"/>
      <c r="J41" s="65"/>
      <c r="K41" s="65"/>
      <c r="L41" s="65"/>
      <c r="M41" s="97" t="e">
        <f t="shared" si="46"/>
        <v>#N/A</v>
      </c>
      <c r="N41" s="75" t="e">
        <f t="shared" si="48"/>
        <v>#N/A</v>
      </c>
      <c r="O41" s="65" t="e">
        <f t="shared" si="49"/>
        <v>#N/A</v>
      </c>
      <c r="P41" s="76" t="e">
        <f t="shared" si="50"/>
        <v>#N/A</v>
      </c>
      <c r="Q41" s="276"/>
      <c r="R41" s="276"/>
      <c r="S41" s="97" t="e">
        <f t="shared" si="51"/>
        <v>#N/A</v>
      </c>
      <c r="T41" s="107" t="e">
        <f t="shared" si="54"/>
        <v>#N/A</v>
      </c>
      <c r="U41" s="65" t="e">
        <f t="shared" si="52"/>
        <v>#N/A</v>
      </c>
      <c r="V41" s="76" t="e">
        <f t="shared" si="53"/>
        <v>#N/A</v>
      </c>
      <c r="W41" s="105" t="e">
        <f t="shared" si="47"/>
        <v>#N/A</v>
      </c>
      <c r="X41" s="65"/>
      <c r="Y41" s="65"/>
      <c r="Z41" s="65" t="s">
        <v>203</v>
      </c>
      <c r="AA41" s="65"/>
      <c r="AB41" s="65"/>
      <c r="AC41" s="65"/>
      <c r="AD41" s="65"/>
      <c r="AE41" s="65"/>
      <c r="AF41" s="65" t="s">
        <v>204</v>
      </c>
      <c r="AG41" s="65"/>
      <c r="AH41" s="65"/>
      <c r="AI41" s="65"/>
      <c r="AJ41" s="65"/>
      <c r="AK41" s="65"/>
      <c r="AL41" s="65" t="s">
        <v>205</v>
      </c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</row>
    <row r="42" spans="1:56" ht="12.75" customHeight="1">
      <c r="A42" s="65"/>
      <c r="B42" s="65"/>
      <c r="C42" s="65"/>
      <c r="D42" s="270" t="e">
        <f t="shared" si="42"/>
        <v>#N/A</v>
      </c>
      <c r="E42" s="271" t="e">
        <f t="shared" si="43"/>
        <v>#N/A</v>
      </c>
      <c r="F42" s="87" t="e">
        <f t="shared" si="44"/>
        <v>#N/A</v>
      </c>
      <c r="G42" s="272" t="e">
        <f t="shared" si="45"/>
        <v>#N/A</v>
      </c>
      <c r="H42" s="65"/>
      <c r="I42" s="65"/>
      <c r="J42" s="65"/>
      <c r="K42" s="65"/>
      <c r="L42" s="65"/>
      <c r="M42" s="97" t="e">
        <f t="shared" si="46"/>
        <v>#N/A</v>
      </c>
      <c r="N42" s="75" t="e">
        <f t="shared" si="48"/>
        <v>#N/A</v>
      </c>
      <c r="O42" s="65" t="e">
        <f t="shared" si="49"/>
        <v>#N/A</v>
      </c>
      <c r="P42" s="76" t="e">
        <f t="shared" si="50"/>
        <v>#N/A</v>
      </c>
      <c r="Q42" s="276"/>
      <c r="R42" s="276"/>
      <c r="S42" s="97" t="e">
        <f t="shared" si="51"/>
        <v>#N/A</v>
      </c>
      <c r="T42" s="107" t="e">
        <f t="shared" si="54"/>
        <v>#N/A</v>
      </c>
      <c r="U42" s="65" t="e">
        <f t="shared" si="52"/>
        <v>#N/A</v>
      </c>
      <c r="V42" s="76" t="e">
        <f t="shared" si="53"/>
        <v>#N/A</v>
      </c>
      <c r="W42" s="105" t="e">
        <f t="shared" si="47"/>
        <v>#N/A</v>
      </c>
      <c r="X42" s="65"/>
      <c r="Y42" s="65"/>
      <c r="Z42" s="80" t="s">
        <v>164</v>
      </c>
      <c r="AA42" s="80" t="s">
        <v>207</v>
      </c>
      <c r="AB42" s="80" t="s">
        <v>206</v>
      </c>
      <c r="AC42" s="80" t="s">
        <v>209</v>
      </c>
      <c r="AD42" s="80" t="s">
        <v>213</v>
      </c>
      <c r="AE42" s="65"/>
      <c r="AF42" s="80" t="s">
        <v>164</v>
      </c>
      <c r="AG42" s="80" t="s">
        <v>207</v>
      </c>
      <c r="AH42" s="80" t="s">
        <v>206</v>
      </c>
      <c r="AI42" s="80" t="s">
        <v>209</v>
      </c>
      <c r="AJ42" s="80" t="s">
        <v>213</v>
      </c>
      <c r="AK42" s="65"/>
      <c r="AL42" s="80" t="s">
        <v>164</v>
      </c>
      <c r="AM42" s="80" t="s">
        <v>207</v>
      </c>
      <c r="AN42" s="80" t="s">
        <v>206</v>
      </c>
      <c r="AO42" s="80" t="s">
        <v>209</v>
      </c>
      <c r="AP42" s="80" t="s">
        <v>213</v>
      </c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</row>
    <row r="43" spans="1:56" ht="12.75" customHeight="1">
      <c r="A43" s="65"/>
      <c r="B43" s="65"/>
      <c r="C43" s="65"/>
      <c r="D43" s="270" t="e">
        <f t="shared" si="42"/>
        <v>#N/A</v>
      </c>
      <c r="E43" s="271" t="e">
        <f t="shared" si="43"/>
        <v>#N/A</v>
      </c>
      <c r="F43" s="87" t="e">
        <f t="shared" si="44"/>
        <v>#N/A</v>
      </c>
      <c r="G43" s="272" t="e">
        <f t="shared" si="45"/>
        <v>#N/A</v>
      </c>
      <c r="H43" s="65"/>
      <c r="I43" s="65"/>
      <c r="J43" s="65"/>
      <c r="K43" s="65"/>
      <c r="L43" s="65"/>
      <c r="M43" s="97" t="e">
        <f t="shared" si="46"/>
        <v>#N/A</v>
      </c>
      <c r="N43" s="75" t="e">
        <f t="shared" si="48"/>
        <v>#N/A</v>
      </c>
      <c r="O43" s="65" t="e">
        <f t="shared" si="49"/>
        <v>#N/A</v>
      </c>
      <c r="P43" s="76" t="e">
        <f t="shared" si="50"/>
        <v>#N/A</v>
      </c>
      <c r="Q43" s="276"/>
      <c r="R43" s="276"/>
      <c r="S43" s="97" t="e">
        <f t="shared" si="51"/>
        <v>#N/A</v>
      </c>
      <c r="T43" s="107" t="e">
        <f t="shared" si="54"/>
        <v>#N/A</v>
      </c>
      <c r="U43" s="65" t="e">
        <f t="shared" si="52"/>
        <v>#N/A</v>
      </c>
      <c r="V43" s="76" t="e">
        <f t="shared" si="53"/>
        <v>#N/A</v>
      </c>
      <c r="W43" s="105" t="e">
        <f t="shared" si="47"/>
        <v>#N/A</v>
      </c>
      <c r="X43" s="65"/>
      <c r="Y43" s="65"/>
      <c r="Z43" s="80" t="str">
        <f>Z3</f>
        <v/>
      </c>
      <c r="AA43" s="80">
        <f t="array" ref="AA43:AA53">TRANSPOSE('Result Format 2'!BH127:BR127)</f>
        <v>0</v>
      </c>
      <c r="AB43" s="80" t="str">
        <f>IFERROR(AF3*(AA43-1)*AC3,"")</f>
        <v/>
      </c>
      <c r="AC43" s="80">
        <f>AF3*(AA43-1)</f>
        <v>-1</v>
      </c>
      <c r="AD43" s="80">
        <f>AF3*AA43</f>
        <v>0</v>
      </c>
      <c r="AE43" s="65"/>
      <c r="AF43" s="80" t="str">
        <f>AH3</f>
        <v/>
      </c>
      <c r="AG43" s="80">
        <f t="array" ref="AG43:AG53">TRANSPOSE('Result Format 2'!CA127:CK127)</f>
        <v>0</v>
      </c>
      <c r="AH43" s="80" t="str">
        <f>IFERROR(AN3*(AG43-1)*AK3,"")</f>
        <v/>
      </c>
      <c r="AI43" s="80">
        <f>AN3*(AG43-1)</f>
        <v>-1</v>
      </c>
      <c r="AJ43" s="80">
        <f>AN3*AG43</f>
        <v>0</v>
      </c>
      <c r="AK43" s="65"/>
      <c r="AL43" s="80" t="str">
        <f>AP3</f>
        <v/>
      </c>
      <c r="AM43" s="80">
        <f t="array" ref="AM43:AM53">TRANSPOSE('Result Format 2'!CT127:DD127)</f>
        <v>0</v>
      </c>
      <c r="AN43" s="80" t="str">
        <f>IFERROR(AV3*(AM43-1)*AS3,"")</f>
        <v/>
      </c>
      <c r="AO43" s="80">
        <f>AV3*(AM43-1)</f>
        <v>-1</v>
      </c>
      <c r="AP43" s="80">
        <f>AV3*AM43</f>
        <v>0</v>
      </c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</row>
    <row r="44" spans="1:56" ht="12.75" customHeight="1" thickBot="1">
      <c r="A44" s="65"/>
      <c r="B44" s="65"/>
      <c r="C44" s="65"/>
      <c r="D44" s="277" t="e">
        <f t="shared" si="42"/>
        <v>#N/A</v>
      </c>
      <c r="E44" s="278" t="e">
        <f t="shared" si="43"/>
        <v>#N/A</v>
      </c>
      <c r="F44" s="279" t="e">
        <f t="shared" si="44"/>
        <v>#N/A</v>
      </c>
      <c r="G44" s="280" t="e">
        <f t="shared" si="45"/>
        <v>#N/A</v>
      </c>
      <c r="H44" s="65"/>
      <c r="I44" s="65"/>
      <c r="J44" s="65"/>
      <c r="K44" s="65"/>
      <c r="L44" s="65"/>
      <c r="M44" s="263" t="e">
        <f t="shared" si="46"/>
        <v>#N/A</v>
      </c>
      <c r="N44" s="237" t="e">
        <f>IF(E44="",0,E44*I29)</f>
        <v>#N/A</v>
      </c>
      <c r="O44" s="264" t="e">
        <f>IF(F44="",0,F44*J29)</f>
        <v>#N/A</v>
      </c>
      <c r="P44" s="265" t="e">
        <f>IF(G44="",0,G44*K29)</f>
        <v>#N/A</v>
      </c>
      <c r="Q44" s="276"/>
      <c r="R44" s="276"/>
      <c r="S44" s="100" t="e">
        <f t="shared" si="51"/>
        <v>#N/A</v>
      </c>
      <c r="T44" s="108" t="e">
        <f t="shared" si="54"/>
        <v>#N/A</v>
      </c>
      <c r="U44" s="109" t="e">
        <f t="shared" si="52"/>
        <v>#N/A</v>
      </c>
      <c r="V44" s="110" t="e">
        <f t="shared" si="53"/>
        <v>#N/A</v>
      </c>
      <c r="W44" s="106" t="e">
        <f t="shared" si="47"/>
        <v>#N/A</v>
      </c>
      <c r="X44" s="65"/>
      <c r="Y44" s="65"/>
      <c r="Z44" s="80" t="str">
        <f t="shared" ref="Z44:Z52" si="55">Z4</f>
        <v/>
      </c>
      <c r="AA44" s="80">
        <v>0</v>
      </c>
      <c r="AB44" s="80" t="str">
        <f t="shared" ref="AB44:AB53" si="56">IFERROR(AF4*(AA44-1)*AC4,"")</f>
        <v/>
      </c>
      <c r="AC44" s="80" t="e">
        <f t="shared" ref="AC44:AC53" si="57">AF4*(AA44-1)</f>
        <v>#VALUE!</v>
      </c>
      <c r="AD44" s="80" t="e">
        <f t="shared" ref="AD44:AD53" si="58">AF4*AA44</f>
        <v>#VALUE!</v>
      </c>
      <c r="AE44" s="65"/>
      <c r="AF44" s="80" t="str">
        <f t="shared" ref="AF44:AF53" si="59">AH4</f>
        <v/>
      </c>
      <c r="AG44" s="80">
        <v>0</v>
      </c>
      <c r="AH44" s="80" t="str">
        <f t="shared" ref="AH44:AH52" si="60">IFERROR(AN4*(AG44-1)*AK4,"")</f>
        <v/>
      </c>
      <c r="AI44" s="80" t="e">
        <f t="shared" ref="AI44:AI53" si="61">AN4*(AG44-1)</f>
        <v>#VALUE!</v>
      </c>
      <c r="AJ44" s="80" t="e">
        <f t="shared" ref="AJ44:AJ53" si="62">AN4*AG44</f>
        <v>#VALUE!</v>
      </c>
      <c r="AK44" s="65"/>
      <c r="AL44" s="80" t="str">
        <f t="shared" ref="AL44:AL53" si="63">AP4</f>
        <v/>
      </c>
      <c r="AM44" s="80">
        <v>0</v>
      </c>
      <c r="AN44" s="80" t="str">
        <f t="shared" ref="AN44:AN53" si="64">IFERROR(AV4*(AM44-1)*AS4,"")</f>
        <v/>
      </c>
      <c r="AO44" s="80" t="e">
        <f t="shared" ref="AO44:AO53" si="65">AV4*(AM44-1)</f>
        <v>#VALUE!</v>
      </c>
      <c r="AP44" s="80" t="e">
        <f t="shared" ref="AP44:AP53" si="66">AV4*AM44</f>
        <v>#VALUE!</v>
      </c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</row>
    <row r="45" spans="1:56" ht="12.7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276"/>
      <c r="R45" s="276"/>
      <c r="S45" s="98"/>
      <c r="T45" s="65"/>
      <c r="U45" s="266" t="s">
        <v>256</v>
      </c>
      <c r="V45" s="64">
        <f>_xlfn.NORM.S.INV(0.975)</f>
        <v>1.9599639845400536</v>
      </c>
      <c r="W45" s="65"/>
      <c r="X45" s="65"/>
      <c r="Y45" s="92"/>
      <c r="Z45" s="80" t="str">
        <f t="shared" si="55"/>
        <v/>
      </c>
      <c r="AA45" s="80">
        <v>0</v>
      </c>
      <c r="AB45" s="80" t="str">
        <f t="shared" si="56"/>
        <v/>
      </c>
      <c r="AC45" s="80" t="e">
        <f t="shared" si="57"/>
        <v>#VALUE!</v>
      </c>
      <c r="AD45" s="80" t="e">
        <f t="shared" si="58"/>
        <v>#VALUE!</v>
      </c>
      <c r="AE45" s="65"/>
      <c r="AF45" s="80" t="str">
        <f t="shared" si="59"/>
        <v/>
      </c>
      <c r="AG45" s="80">
        <v>0</v>
      </c>
      <c r="AH45" s="80" t="str">
        <f t="shared" si="60"/>
        <v/>
      </c>
      <c r="AI45" s="80" t="e">
        <f t="shared" si="61"/>
        <v>#VALUE!</v>
      </c>
      <c r="AJ45" s="80" t="e">
        <f t="shared" si="62"/>
        <v>#VALUE!</v>
      </c>
      <c r="AK45" s="65"/>
      <c r="AL45" s="80" t="str">
        <f t="shared" si="63"/>
        <v/>
      </c>
      <c r="AM45" s="80">
        <v>0</v>
      </c>
      <c r="AN45" s="80" t="str">
        <f t="shared" si="64"/>
        <v/>
      </c>
      <c r="AO45" s="80" t="e">
        <f t="shared" si="65"/>
        <v>#VALUE!</v>
      </c>
      <c r="AP45" s="80" t="e">
        <f t="shared" si="66"/>
        <v>#VALUE!</v>
      </c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</row>
    <row r="46" spans="1:56" ht="12.75" customHeight="1" thickBot="1">
      <c r="A46" s="65"/>
      <c r="B46" s="65"/>
      <c r="C46" s="65"/>
      <c r="D46" s="87"/>
      <c r="E46" s="405" t="s">
        <v>180</v>
      </c>
      <c r="F46" s="405"/>
      <c r="G46" s="405"/>
      <c r="H46" s="65"/>
      <c r="I46" s="65"/>
      <c r="J46" s="65"/>
      <c r="K46" s="65"/>
      <c r="L46" s="65"/>
      <c r="M46" s="65"/>
      <c r="N46" s="65"/>
      <c r="O46" s="64"/>
      <c r="P46" s="276"/>
      <c r="Q46" s="276"/>
      <c r="R46" s="276"/>
      <c r="S46" s="276" t="e">
        <f>P18</f>
        <v>#N/A</v>
      </c>
      <c r="T46" s="64"/>
      <c r="U46" s="64"/>
      <c r="V46" s="64"/>
      <c r="W46" s="267"/>
      <c r="X46" s="65"/>
      <c r="Y46" s="65"/>
      <c r="Z46" s="80" t="str">
        <f t="shared" si="55"/>
        <v/>
      </c>
      <c r="AA46" s="80">
        <v>0</v>
      </c>
      <c r="AB46" s="80" t="str">
        <f t="shared" si="56"/>
        <v/>
      </c>
      <c r="AC46" s="80" t="e">
        <f t="shared" si="57"/>
        <v>#VALUE!</v>
      </c>
      <c r="AD46" s="80" t="e">
        <f t="shared" si="58"/>
        <v>#VALUE!</v>
      </c>
      <c r="AE46" s="65"/>
      <c r="AF46" s="80" t="str">
        <f t="shared" si="59"/>
        <v/>
      </c>
      <c r="AG46" s="80">
        <v>0</v>
      </c>
      <c r="AH46" s="80" t="str">
        <f t="shared" si="60"/>
        <v/>
      </c>
      <c r="AI46" s="80" t="e">
        <f t="shared" si="61"/>
        <v>#VALUE!</v>
      </c>
      <c r="AJ46" s="80" t="e">
        <f t="shared" si="62"/>
        <v>#VALUE!</v>
      </c>
      <c r="AK46" s="65"/>
      <c r="AL46" s="80" t="str">
        <f t="shared" si="63"/>
        <v/>
      </c>
      <c r="AM46" s="80">
        <v>0</v>
      </c>
      <c r="AN46" s="80" t="str">
        <f t="shared" si="64"/>
        <v/>
      </c>
      <c r="AO46" s="80" t="e">
        <f t="shared" si="65"/>
        <v>#VALUE!</v>
      </c>
      <c r="AP46" s="80" t="e">
        <f t="shared" si="66"/>
        <v>#VALUE!</v>
      </c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</row>
    <row r="47" spans="1:56" ht="12.75" customHeight="1" thickBot="1">
      <c r="A47" s="65"/>
      <c r="B47" s="65"/>
      <c r="C47" s="65"/>
      <c r="D47" s="268"/>
      <c r="E47" s="269" t="e">
        <f>B18</f>
        <v>#N/A</v>
      </c>
      <c r="F47" s="269" t="e">
        <f>B19</f>
        <v>#N/A</v>
      </c>
      <c r="G47" s="268" t="e">
        <f>B20</f>
        <v>#N/A</v>
      </c>
      <c r="H47" s="65"/>
      <c r="I47" s="65"/>
      <c r="J47" s="65"/>
      <c r="K47" s="65"/>
      <c r="L47" s="65"/>
      <c r="M47" s="65"/>
      <c r="N47" s="404" t="s">
        <v>182</v>
      </c>
      <c r="O47" s="404"/>
      <c r="P47" s="404"/>
      <c r="Q47" s="276"/>
      <c r="R47" s="276"/>
      <c r="S47" s="393" t="s">
        <v>172</v>
      </c>
      <c r="T47" s="400" t="s">
        <v>187</v>
      </c>
      <c r="U47" s="395" t="s">
        <v>157</v>
      </c>
      <c r="V47" s="398" t="s">
        <v>158</v>
      </c>
      <c r="W47" s="402" t="s">
        <v>212</v>
      </c>
      <c r="X47" s="65"/>
      <c r="Y47" s="65"/>
      <c r="Z47" s="80" t="str">
        <f t="shared" si="55"/>
        <v/>
      </c>
      <c r="AA47" s="80">
        <v>0</v>
      </c>
      <c r="AB47" s="80" t="str">
        <f t="shared" si="56"/>
        <v/>
      </c>
      <c r="AC47" s="80" t="e">
        <f t="shared" si="57"/>
        <v>#VALUE!</v>
      </c>
      <c r="AD47" s="80" t="e">
        <f t="shared" si="58"/>
        <v>#VALUE!</v>
      </c>
      <c r="AE47" s="65"/>
      <c r="AF47" s="80" t="str">
        <f t="shared" si="59"/>
        <v/>
      </c>
      <c r="AG47" s="80">
        <v>0</v>
      </c>
      <c r="AH47" s="80" t="str">
        <f t="shared" si="60"/>
        <v/>
      </c>
      <c r="AI47" s="80" t="e">
        <f t="shared" si="61"/>
        <v>#VALUE!</v>
      </c>
      <c r="AJ47" s="80" t="e">
        <f t="shared" si="62"/>
        <v>#VALUE!</v>
      </c>
      <c r="AK47" s="65"/>
      <c r="AL47" s="80" t="str">
        <f t="shared" si="63"/>
        <v/>
      </c>
      <c r="AM47" s="80">
        <v>0</v>
      </c>
      <c r="AN47" s="80" t="str">
        <f t="shared" si="64"/>
        <v/>
      </c>
      <c r="AO47" s="80" t="e">
        <f t="shared" si="65"/>
        <v>#VALUE!</v>
      </c>
      <c r="AP47" s="80" t="e">
        <f t="shared" si="66"/>
        <v>#VALUE!</v>
      </c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</row>
    <row r="48" spans="1:56" ht="12.75" customHeight="1" thickBot="1">
      <c r="A48" s="65"/>
      <c r="B48" s="65"/>
      <c r="C48" s="65"/>
      <c r="D48" s="270" t="e">
        <f t="shared" ref="D48:D58" si="67">IF($B$20="3rd Exp.",R3,IF($B$20="4th Exp.",Z3,IF($B$20="5th Exp.",AH3,AP3)))</f>
        <v>#N/A</v>
      </c>
      <c r="E48" s="281" t="e">
        <f t="shared" ref="E48:E58" si="68">IF($B$18="1st Exp.",IFERROR(VLOOKUP(D48,$B$3:$E$13,4,FALSE),""),IF($B$18="2nd Exp.",IFERROR(VLOOKUP(D48,$J$3:$M$13,4,FALSE),""),IF($B$18="3rd Exp.",IFERROR(VLOOKUP(D48,$R$3:$U$13,4,FALSE),""),IFERROR(VLOOKUP(D48,$Z$3:$AC$13,4,FALSE),""))))</f>
        <v>#N/A</v>
      </c>
      <c r="F48" s="282" t="e">
        <f t="shared" ref="F48:F58" si="69">IF($B$19="2nd Exp.",IFERROR(VLOOKUP(D48,$J$3:$M$13,4,FALSE),""),IF($B$19="3rd Exp.",IFERROR(VLOOKUP(D48,$R$3:$U$13,4,FALSE),""),IF($B$19="4th Exp.",IFERROR(VLOOKUP(D48,$Z$3:$AC$13,4,FALSE),""),IFERROR(VLOOKUP(D48,$AH$3:$AK$13,4,FALSE),""))))</f>
        <v>#N/A</v>
      </c>
      <c r="G48" s="283" t="e">
        <f t="shared" ref="G48:G58" si="70">IF($B$20="3rd Exp.",IFERROR(VLOOKUP(D48,$R$3:$U$13,4,FALSE),""),IF($B$20="4th Exp.",IFERROR(VLOOKUP(D48,$Z$3:$AC$13,4,FALSE),""),IF($B$20="5th Exp.",IFERROR(VLOOKUP(D48,$AH$3:$AK$13,4,FALSE),""),IFERROR(VLOOKUP(D48,$AP$3:$AS$13,4,FALSE),""))))</f>
        <v>#N/A</v>
      </c>
      <c r="H48" s="65"/>
      <c r="I48" s="65"/>
      <c r="J48" s="65"/>
      <c r="K48" s="65"/>
      <c r="L48" s="65"/>
      <c r="M48" s="255"/>
      <c r="N48" s="256" t="e">
        <f t="shared" ref="N48:P49" si="71">E47</f>
        <v>#N/A</v>
      </c>
      <c r="O48" s="256" t="e">
        <f t="shared" si="71"/>
        <v>#N/A</v>
      </c>
      <c r="P48" s="257" t="e">
        <f t="shared" si="71"/>
        <v>#N/A</v>
      </c>
      <c r="Q48" s="276"/>
      <c r="R48" s="276"/>
      <c r="S48" s="394"/>
      <c r="T48" s="401"/>
      <c r="U48" s="397"/>
      <c r="V48" s="399"/>
      <c r="W48" s="403"/>
      <c r="X48" s="65"/>
      <c r="Y48" s="65"/>
      <c r="Z48" s="80" t="str">
        <f t="shared" si="55"/>
        <v/>
      </c>
      <c r="AA48" s="80">
        <v>0</v>
      </c>
      <c r="AB48" s="80" t="str">
        <f t="shared" si="56"/>
        <v/>
      </c>
      <c r="AC48" s="80" t="e">
        <f t="shared" si="57"/>
        <v>#VALUE!</v>
      </c>
      <c r="AD48" s="80" t="e">
        <f t="shared" si="58"/>
        <v>#VALUE!</v>
      </c>
      <c r="AE48" s="65"/>
      <c r="AF48" s="80" t="str">
        <f t="shared" si="59"/>
        <v/>
      </c>
      <c r="AG48" s="80">
        <v>0</v>
      </c>
      <c r="AH48" s="80" t="str">
        <f t="shared" si="60"/>
        <v/>
      </c>
      <c r="AI48" s="80" t="e">
        <f t="shared" si="61"/>
        <v>#VALUE!</v>
      </c>
      <c r="AJ48" s="80" t="e">
        <f t="shared" si="62"/>
        <v>#VALUE!</v>
      </c>
      <c r="AK48" s="65"/>
      <c r="AL48" s="80" t="str">
        <f t="shared" si="63"/>
        <v/>
      </c>
      <c r="AM48" s="80">
        <v>0</v>
      </c>
      <c r="AN48" s="80" t="str">
        <f t="shared" si="64"/>
        <v/>
      </c>
      <c r="AO48" s="80" t="e">
        <f t="shared" si="65"/>
        <v>#VALUE!</v>
      </c>
      <c r="AP48" s="80" t="e">
        <f t="shared" si="66"/>
        <v>#VALUE!</v>
      </c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</row>
    <row r="49" spans="1:56" ht="12.75" customHeight="1">
      <c r="A49" s="65"/>
      <c r="B49" s="65"/>
      <c r="C49" s="65"/>
      <c r="D49" s="270" t="e">
        <f t="shared" si="67"/>
        <v>#N/A</v>
      </c>
      <c r="E49" s="271" t="e">
        <f t="shared" si="68"/>
        <v>#N/A</v>
      </c>
      <c r="F49" s="87" t="e">
        <f t="shared" si="69"/>
        <v>#N/A</v>
      </c>
      <c r="G49" s="272" t="e">
        <f t="shared" si="70"/>
        <v>#N/A</v>
      </c>
      <c r="H49" s="65"/>
      <c r="I49" s="65"/>
      <c r="J49" s="65"/>
      <c r="K49" s="65"/>
      <c r="L49" s="65"/>
      <c r="M49" s="97" t="e">
        <f t="shared" ref="M49:M59" si="72">D48</f>
        <v>#N/A</v>
      </c>
      <c r="N49" s="259" t="e">
        <f t="shared" si="71"/>
        <v>#N/A</v>
      </c>
      <c r="O49" s="236" t="e">
        <f>F48</f>
        <v>#N/A</v>
      </c>
      <c r="P49" s="260" t="e">
        <f t="shared" si="71"/>
        <v>#N/A</v>
      </c>
      <c r="Q49" s="276"/>
      <c r="R49" s="276"/>
      <c r="S49" s="261" t="e">
        <f>M19</f>
        <v>#N/A</v>
      </c>
      <c r="T49" s="273">
        <v>0</v>
      </c>
      <c r="U49" s="241">
        <v>0</v>
      </c>
      <c r="V49" s="274">
        <v>0</v>
      </c>
      <c r="W49" s="105" t="e">
        <f>IF($B$20="3rd Exp.",IFERROR(VLOOKUP(S49,$AL$29:$AP$39,5,FALSE),""),IF($B$20="4th Exp.",IFERROR(VLOOKUP(S49,$Z$43:$AD$53,5,FALSE),""),IF($B$20="5th Exp.",IFERROR(VLOOKUP(S49,$AF$43:$AJ$53,5,FALSE),""),IFERROR(VLOOKUP(S49,$AL$43:$AP$53,5,FALSE),""))))</f>
        <v>#N/A</v>
      </c>
      <c r="X49" s="65"/>
      <c r="Y49" s="65"/>
      <c r="Z49" s="80" t="str">
        <f t="shared" si="55"/>
        <v/>
      </c>
      <c r="AA49" s="80">
        <v>0</v>
      </c>
      <c r="AB49" s="80" t="str">
        <f t="shared" si="56"/>
        <v/>
      </c>
      <c r="AC49" s="80" t="e">
        <f t="shared" si="57"/>
        <v>#VALUE!</v>
      </c>
      <c r="AD49" s="80" t="e">
        <f t="shared" si="58"/>
        <v>#VALUE!</v>
      </c>
      <c r="AE49" s="65"/>
      <c r="AF49" s="80" t="str">
        <f t="shared" si="59"/>
        <v/>
      </c>
      <c r="AG49" s="80">
        <v>0</v>
      </c>
      <c r="AH49" s="80" t="str">
        <f t="shared" si="60"/>
        <v/>
      </c>
      <c r="AI49" s="80" t="e">
        <f t="shared" si="61"/>
        <v>#VALUE!</v>
      </c>
      <c r="AJ49" s="80" t="e">
        <f t="shared" si="62"/>
        <v>#VALUE!</v>
      </c>
      <c r="AK49" s="65"/>
      <c r="AL49" s="80" t="str">
        <f t="shared" si="63"/>
        <v/>
      </c>
      <c r="AM49" s="80">
        <v>0</v>
      </c>
      <c r="AN49" s="80" t="str">
        <f t="shared" si="64"/>
        <v/>
      </c>
      <c r="AO49" s="80" t="e">
        <f t="shared" si="65"/>
        <v>#VALUE!</v>
      </c>
      <c r="AP49" s="80" t="e">
        <f t="shared" si="66"/>
        <v>#VALUE!</v>
      </c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</row>
    <row r="50" spans="1:56" ht="12.75" customHeight="1">
      <c r="A50" s="65"/>
      <c r="B50" s="65"/>
      <c r="C50" s="65"/>
      <c r="D50" s="270" t="e">
        <f t="shared" si="67"/>
        <v>#N/A</v>
      </c>
      <c r="E50" s="271" t="e">
        <f t="shared" si="68"/>
        <v>#N/A</v>
      </c>
      <c r="F50" s="87" t="e">
        <f t="shared" si="69"/>
        <v>#N/A</v>
      </c>
      <c r="G50" s="272" t="e">
        <f t="shared" si="70"/>
        <v>#N/A</v>
      </c>
      <c r="H50" s="65"/>
      <c r="I50" s="65"/>
      <c r="J50" s="65"/>
      <c r="K50" s="65"/>
      <c r="L50" s="65"/>
      <c r="M50" s="97" t="e">
        <f t="shared" si="72"/>
        <v>#N/A</v>
      </c>
      <c r="N50" s="75" t="e">
        <f>IF(E49="",0,E49*I20)</f>
        <v>#N/A</v>
      </c>
      <c r="O50" s="65" t="e">
        <f>IF(F49="",0,F49*J20)</f>
        <v>#N/A</v>
      </c>
      <c r="P50" s="76" t="e">
        <f>IF(G49="",0,G49*K20)</f>
        <v>#N/A</v>
      </c>
      <c r="Q50" s="65"/>
      <c r="R50" s="65"/>
      <c r="S50" s="97" t="e">
        <f>IF(M20*P20=0,"",M20)</f>
        <v>#N/A</v>
      </c>
      <c r="T50" s="107" t="e">
        <f>IF(S50="","",1-VLOOKUP(S50,$M$64:$P$73,4,FALSE))</f>
        <v>#N/A</v>
      </c>
      <c r="U50" s="65" t="e">
        <f>IF(T50="","",T50-$V$60*SQRT((P50/(($P$34^2)*W50))+(((P35^2)*$P$49)/(($P$34^4)*$W$49))))</f>
        <v>#N/A</v>
      </c>
      <c r="V50" s="76" t="e">
        <f>IF(T50="","",T50+$V$60*SQRT((P50/(($P$34^2)*W50))+(((P35^2)*$P$49)/(($P$34^4)*$W$49))))</f>
        <v>#N/A</v>
      </c>
      <c r="W50" s="105" t="e">
        <f t="shared" ref="W50:W59" si="73">IF($B$20="3rd Exp.",IFERROR(VLOOKUP(S50,$AL$29:$AP$39,5,FALSE),""),IF($B$20="4th Exp.",IFERROR(VLOOKUP(S50,$Z$43:$AD$53,5,FALSE),""),IF($B$20="5th Exp.",IFERROR(VLOOKUP(S50,$AF$43:$AJ$53,5,FALSE),""),IFERROR(VLOOKUP(S50,$AL$43:$AP$53,5,FALSE),""))))</f>
        <v>#N/A</v>
      </c>
      <c r="X50" s="65"/>
      <c r="Y50" s="65"/>
      <c r="Z50" s="80" t="str">
        <f t="shared" si="55"/>
        <v/>
      </c>
      <c r="AA50" s="80">
        <v>0</v>
      </c>
      <c r="AB50" s="80" t="str">
        <f t="shared" si="56"/>
        <v/>
      </c>
      <c r="AC50" s="80" t="e">
        <f t="shared" si="57"/>
        <v>#VALUE!</v>
      </c>
      <c r="AD50" s="80" t="e">
        <f t="shared" si="58"/>
        <v>#VALUE!</v>
      </c>
      <c r="AE50" s="65"/>
      <c r="AF50" s="80" t="str">
        <f t="shared" si="59"/>
        <v/>
      </c>
      <c r="AG50" s="80">
        <v>0</v>
      </c>
      <c r="AH50" s="80" t="str">
        <f t="shared" si="60"/>
        <v/>
      </c>
      <c r="AI50" s="80" t="e">
        <f t="shared" si="61"/>
        <v>#VALUE!</v>
      </c>
      <c r="AJ50" s="80" t="e">
        <f t="shared" si="62"/>
        <v>#VALUE!</v>
      </c>
      <c r="AK50" s="65"/>
      <c r="AL50" s="80" t="str">
        <f t="shared" si="63"/>
        <v/>
      </c>
      <c r="AM50" s="80">
        <v>0</v>
      </c>
      <c r="AN50" s="80" t="str">
        <f t="shared" si="64"/>
        <v/>
      </c>
      <c r="AO50" s="80" t="e">
        <f t="shared" si="65"/>
        <v>#VALUE!</v>
      </c>
      <c r="AP50" s="80" t="e">
        <f t="shared" si="66"/>
        <v>#VALUE!</v>
      </c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</row>
    <row r="51" spans="1:56" ht="12.75" customHeight="1">
      <c r="A51" s="65"/>
      <c r="B51" s="65"/>
      <c r="C51" s="65"/>
      <c r="D51" s="270" t="e">
        <f t="shared" si="67"/>
        <v>#N/A</v>
      </c>
      <c r="E51" s="271" t="e">
        <f t="shared" si="68"/>
        <v>#N/A</v>
      </c>
      <c r="F51" s="87" t="e">
        <f t="shared" si="69"/>
        <v>#N/A</v>
      </c>
      <c r="G51" s="272" t="e">
        <f t="shared" si="70"/>
        <v>#N/A</v>
      </c>
      <c r="H51" s="65"/>
      <c r="I51" s="65"/>
      <c r="J51" s="65"/>
      <c r="K51" s="65"/>
      <c r="L51" s="65"/>
      <c r="M51" s="97" t="e">
        <f t="shared" si="72"/>
        <v>#N/A</v>
      </c>
      <c r="N51" s="75" t="e">
        <f t="shared" ref="N51:N58" si="74">IF(E50="",0,E50*I21)</f>
        <v>#N/A</v>
      </c>
      <c r="O51" s="65" t="e">
        <f t="shared" ref="O51:O58" si="75">IF(F50="",0,F50*J21)</f>
        <v>#N/A</v>
      </c>
      <c r="P51" s="76" t="e">
        <f t="shared" ref="P51:P58" si="76">IF(G50="",0,G50*K21)</f>
        <v>#N/A</v>
      </c>
      <c r="Q51" s="64"/>
      <c r="R51" s="64"/>
      <c r="S51" s="97" t="e">
        <f t="shared" ref="S51:S59" si="77">IF(M21*P21=0,"",M21)</f>
        <v>#N/A</v>
      </c>
      <c r="T51" s="107" t="e">
        <f t="shared" ref="T51:T59" si="78">IF(S51="","",1-VLOOKUP(S51,$M$64:$P$73,4,FALSE))</f>
        <v>#N/A</v>
      </c>
      <c r="U51" s="65" t="e">
        <f t="shared" ref="U51:U59" si="79">IF(T51="","",T51-$V$60*SQRT((P51/(($P$34^2)*W51))+(((P36^2)*$P$49)/(($P$34^4)*$W$49))))</f>
        <v>#N/A</v>
      </c>
      <c r="V51" s="76" t="e">
        <f t="shared" ref="V51:V59" si="80">IF(T51="","",T51+$V$60*SQRT((P51/(($P$34^2)*W51))+(((P36^2)*$P$49)/(($P$34^4)*$W$49))))</f>
        <v>#N/A</v>
      </c>
      <c r="W51" s="105" t="e">
        <f t="shared" si="73"/>
        <v>#N/A</v>
      </c>
      <c r="X51" s="65"/>
      <c r="Y51" s="65"/>
      <c r="Z51" s="80" t="str">
        <f t="shared" si="55"/>
        <v/>
      </c>
      <c r="AA51" s="80">
        <v>0</v>
      </c>
      <c r="AB51" s="80" t="str">
        <f t="shared" si="56"/>
        <v/>
      </c>
      <c r="AC51" s="80" t="e">
        <f t="shared" si="57"/>
        <v>#VALUE!</v>
      </c>
      <c r="AD51" s="80" t="e">
        <f t="shared" si="58"/>
        <v>#VALUE!</v>
      </c>
      <c r="AE51" s="65"/>
      <c r="AF51" s="80" t="str">
        <f t="shared" si="59"/>
        <v/>
      </c>
      <c r="AG51" s="80">
        <v>0</v>
      </c>
      <c r="AH51" s="80" t="str">
        <f t="shared" si="60"/>
        <v/>
      </c>
      <c r="AI51" s="80" t="e">
        <f t="shared" si="61"/>
        <v>#VALUE!</v>
      </c>
      <c r="AJ51" s="80" t="e">
        <f t="shared" si="62"/>
        <v>#VALUE!</v>
      </c>
      <c r="AK51" s="65"/>
      <c r="AL51" s="80" t="str">
        <f t="shared" si="63"/>
        <v/>
      </c>
      <c r="AM51" s="80">
        <v>0</v>
      </c>
      <c r="AN51" s="80" t="str">
        <f t="shared" si="64"/>
        <v/>
      </c>
      <c r="AO51" s="80" t="e">
        <f t="shared" si="65"/>
        <v>#VALUE!</v>
      </c>
      <c r="AP51" s="80" t="e">
        <f t="shared" si="66"/>
        <v>#VALUE!</v>
      </c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</row>
    <row r="52" spans="1:56" ht="12.75" customHeight="1">
      <c r="A52" s="65"/>
      <c r="B52" s="65"/>
      <c r="C52" s="65"/>
      <c r="D52" s="270" t="e">
        <f t="shared" si="67"/>
        <v>#N/A</v>
      </c>
      <c r="E52" s="271" t="e">
        <f t="shared" si="68"/>
        <v>#N/A</v>
      </c>
      <c r="F52" s="87" t="e">
        <f t="shared" si="69"/>
        <v>#N/A</v>
      </c>
      <c r="G52" s="272" t="e">
        <f t="shared" si="70"/>
        <v>#N/A</v>
      </c>
      <c r="H52" s="65"/>
      <c r="I52" s="65"/>
      <c r="J52" s="65"/>
      <c r="K52" s="65"/>
      <c r="L52" s="65"/>
      <c r="M52" s="97" t="e">
        <f t="shared" si="72"/>
        <v>#N/A</v>
      </c>
      <c r="N52" s="75" t="e">
        <f t="shared" si="74"/>
        <v>#N/A</v>
      </c>
      <c r="O52" s="65" t="e">
        <f t="shared" si="75"/>
        <v>#N/A</v>
      </c>
      <c r="P52" s="76" t="e">
        <f t="shared" si="76"/>
        <v>#N/A</v>
      </c>
      <c r="Q52" s="276"/>
      <c r="R52" s="276"/>
      <c r="S52" s="97" t="e">
        <f t="shared" si="77"/>
        <v>#N/A</v>
      </c>
      <c r="T52" s="107" t="e">
        <f>IF(S52="","",1-VLOOKUP(S52,$M$64:$P$73,4,FALSE))</f>
        <v>#N/A</v>
      </c>
      <c r="U52" s="65" t="e">
        <f t="shared" si="79"/>
        <v>#N/A</v>
      </c>
      <c r="V52" s="76" t="e">
        <f t="shared" si="80"/>
        <v>#N/A</v>
      </c>
      <c r="W52" s="105" t="e">
        <f t="shared" si="73"/>
        <v>#N/A</v>
      </c>
      <c r="X52" s="65"/>
      <c r="Y52" s="65"/>
      <c r="Z52" s="80" t="str">
        <f t="shared" si="55"/>
        <v/>
      </c>
      <c r="AA52" s="80">
        <v>0</v>
      </c>
      <c r="AB52" s="80" t="str">
        <f t="shared" si="56"/>
        <v/>
      </c>
      <c r="AC52" s="80" t="e">
        <f t="shared" si="57"/>
        <v>#VALUE!</v>
      </c>
      <c r="AD52" s="80" t="e">
        <f t="shared" si="58"/>
        <v>#VALUE!</v>
      </c>
      <c r="AE52" s="65"/>
      <c r="AF52" s="80" t="str">
        <f t="shared" si="59"/>
        <v/>
      </c>
      <c r="AG52" s="80">
        <v>0</v>
      </c>
      <c r="AH52" s="80" t="str">
        <f t="shared" si="60"/>
        <v/>
      </c>
      <c r="AI52" s="80" t="e">
        <f t="shared" si="61"/>
        <v>#VALUE!</v>
      </c>
      <c r="AJ52" s="80" t="e">
        <f t="shared" si="62"/>
        <v>#VALUE!</v>
      </c>
      <c r="AK52" s="65"/>
      <c r="AL52" s="80" t="str">
        <f t="shared" si="63"/>
        <v/>
      </c>
      <c r="AM52" s="80">
        <v>0</v>
      </c>
      <c r="AN52" s="80" t="str">
        <f t="shared" si="64"/>
        <v/>
      </c>
      <c r="AO52" s="80" t="e">
        <f t="shared" si="65"/>
        <v>#VALUE!</v>
      </c>
      <c r="AP52" s="80" t="e">
        <f t="shared" si="66"/>
        <v>#VALUE!</v>
      </c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</row>
    <row r="53" spans="1:56" ht="12.75" customHeight="1">
      <c r="A53" s="65"/>
      <c r="B53" s="65"/>
      <c r="C53" s="65"/>
      <c r="D53" s="270" t="e">
        <f t="shared" si="67"/>
        <v>#N/A</v>
      </c>
      <c r="E53" s="271" t="e">
        <f t="shared" si="68"/>
        <v>#N/A</v>
      </c>
      <c r="F53" s="87" t="e">
        <f t="shared" si="69"/>
        <v>#N/A</v>
      </c>
      <c r="G53" s="272" t="e">
        <f t="shared" si="70"/>
        <v>#N/A</v>
      </c>
      <c r="H53" s="65"/>
      <c r="I53" s="65"/>
      <c r="J53" s="65"/>
      <c r="K53" s="65"/>
      <c r="L53" s="65"/>
      <c r="M53" s="97" t="e">
        <f t="shared" si="72"/>
        <v>#N/A</v>
      </c>
      <c r="N53" s="75" t="e">
        <f t="shared" si="74"/>
        <v>#N/A</v>
      </c>
      <c r="O53" s="65" t="e">
        <f t="shared" si="75"/>
        <v>#N/A</v>
      </c>
      <c r="P53" s="76" t="e">
        <f t="shared" si="76"/>
        <v>#N/A</v>
      </c>
      <c r="Q53" s="64"/>
      <c r="R53" s="64"/>
      <c r="S53" s="97" t="e">
        <f t="shared" si="77"/>
        <v>#N/A</v>
      </c>
      <c r="T53" s="107" t="e">
        <f t="shared" si="78"/>
        <v>#N/A</v>
      </c>
      <c r="U53" s="65" t="e">
        <f t="shared" si="79"/>
        <v>#N/A</v>
      </c>
      <c r="V53" s="76" t="e">
        <f t="shared" si="80"/>
        <v>#N/A</v>
      </c>
      <c r="W53" s="105" t="e">
        <f t="shared" si="73"/>
        <v>#N/A</v>
      </c>
      <c r="X53" s="65"/>
      <c r="Y53" s="65"/>
      <c r="Z53" s="80" t="str">
        <f>Z13</f>
        <v/>
      </c>
      <c r="AA53" s="80">
        <v>0</v>
      </c>
      <c r="AB53" s="80" t="str">
        <f t="shared" si="56"/>
        <v/>
      </c>
      <c r="AC53" s="80" t="e">
        <f t="shared" si="57"/>
        <v>#VALUE!</v>
      </c>
      <c r="AD53" s="80" t="e">
        <f t="shared" si="58"/>
        <v>#VALUE!</v>
      </c>
      <c r="AE53" s="65"/>
      <c r="AF53" s="80" t="str">
        <f t="shared" si="59"/>
        <v/>
      </c>
      <c r="AG53" s="80">
        <v>0</v>
      </c>
      <c r="AH53" s="80" t="str">
        <f>IFERROR(AN13*(AG53-1)*AK13,"")</f>
        <v/>
      </c>
      <c r="AI53" s="80" t="e">
        <f t="shared" si="61"/>
        <v>#VALUE!</v>
      </c>
      <c r="AJ53" s="80" t="e">
        <f t="shared" si="62"/>
        <v>#VALUE!</v>
      </c>
      <c r="AK53" s="65"/>
      <c r="AL53" s="80" t="str">
        <f t="shared" si="63"/>
        <v/>
      </c>
      <c r="AM53" s="80">
        <v>0</v>
      </c>
      <c r="AN53" s="80" t="str">
        <f t="shared" si="64"/>
        <v/>
      </c>
      <c r="AO53" s="80" t="e">
        <f t="shared" si="65"/>
        <v>#VALUE!</v>
      </c>
      <c r="AP53" s="80" t="e">
        <f t="shared" si="66"/>
        <v>#VALUE!</v>
      </c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</row>
    <row r="54" spans="1:56" ht="12.75" customHeight="1">
      <c r="A54" s="65"/>
      <c r="B54" s="65"/>
      <c r="C54" s="65"/>
      <c r="D54" s="270" t="e">
        <f t="shared" si="67"/>
        <v>#N/A</v>
      </c>
      <c r="E54" s="271" t="e">
        <f t="shared" si="68"/>
        <v>#N/A</v>
      </c>
      <c r="F54" s="87" t="e">
        <f t="shared" si="69"/>
        <v>#N/A</v>
      </c>
      <c r="G54" s="272" t="e">
        <f t="shared" si="70"/>
        <v>#N/A</v>
      </c>
      <c r="H54" s="65"/>
      <c r="I54" s="65"/>
      <c r="J54" s="65"/>
      <c r="K54" s="65"/>
      <c r="L54" s="65"/>
      <c r="M54" s="97" t="e">
        <f t="shared" si="72"/>
        <v>#N/A</v>
      </c>
      <c r="N54" s="75" t="e">
        <f t="shared" si="74"/>
        <v>#N/A</v>
      </c>
      <c r="O54" s="65" t="e">
        <f t="shared" si="75"/>
        <v>#N/A</v>
      </c>
      <c r="P54" s="76" t="e">
        <f t="shared" si="76"/>
        <v>#N/A</v>
      </c>
      <c r="Q54" s="65"/>
      <c r="R54" s="65"/>
      <c r="S54" s="97" t="e">
        <f t="shared" si="77"/>
        <v>#N/A</v>
      </c>
      <c r="T54" s="107" t="e">
        <f t="shared" si="78"/>
        <v>#N/A</v>
      </c>
      <c r="U54" s="65" t="e">
        <f t="shared" si="79"/>
        <v>#N/A</v>
      </c>
      <c r="V54" s="76" t="e">
        <f t="shared" si="80"/>
        <v>#N/A</v>
      </c>
      <c r="W54" s="105" t="e">
        <f t="shared" si="73"/>
        <v>#N/A</v>
      </c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</row>
    <row r="55" spans="1:56" ht="12.75" customHeight="1">
      <c r="A55" s="65"/>
      <c r="B55" s="65"/>
      <c r="C55" s="65"/>
      <c r="D55" s="270" t="e">
        <f t="shared" si="67"/>
        <v>#N/A</v>
      </c>
      <c r="E55" s="271" t="e">
        <f t="shared" si="68"/>
        <v>#N/A</v>
      </c>
      <c r="F55" s="87" t="e">
        <f t="shared" si="69"/>
        <v>#N/A</v>
      </c>
      <c r="G55" s="272" t="e">
        <f t="shared" si="70"/>
        <v>#N/A</v>
      </c>
      <c r="H55" s="65"/>
      <c r="I55" s="65"/>
      <c r="J55" s="65"/>
      <c r="K55" s="65"/>
      <c r="L55" s="65"/>
      <c r="M55" s="97" t="e">
        <f t="shared" si="72"/>
        <v>#N/A</v>
      </c>
      <c r="N55" s="75" t="e">
        <f t="shared" si="74"/>
        <v>#N/A</v>
      </c>
      <c r="O55" s="65" t="e">
        <f t="shared" si="75"/>
        <v>#N/A</v>
      </c>
      <c r="P55" s="76" t="e">
        <f t="shared" si="76"/>
        <v>#N/A</v>
      </c>
      <c r="Q55" s="65"/>
      <c r="R55" s="65"/>
      <c r="S55" s="97" t="e">
        <f t="shared" si="77"/>
        <v>#N/A</v>
      </c>
      <c r="T55" s="107" t="e">
        <f t="shared" si="78"/>
        <v>#N/A</v>
      </c>
      <c r="U55" s="65" t="e">
        <f t="shared" si="79"/>
        <v>#N/A</v>
      </c>
      <c r="V55" s="76" t="e">
        <f t="shared" si="80"/>
        <v>#N/A</v>
      </c>
      <c r="W55" s="105" t="e">
        <f t="shared" si="73"/>
        <v>#N/A</v>
      </c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</row>
    <row r="56" spans="1:56" ht="12.75" customHeight="1">
      <c r="A56" s="65"/>
      <c r="B56" s="65"/>
      <c r="C56" s="65"/>
      <c r="D56" s="270" t="e">
        <f t="shared" si="67"/>
        <v>#N/A</v>
      </c>
      <c r="E56" s="271" t="e">
        <f t="shared" si="68"/>
        <v>#N/A</v>
      </c>
      <c r="F56" s="87" t="e">
        <f t="shared" si="69"/>
        <v>#N/A</v>
      </c>
      <c r="G56" s="272" t="e">
        <f t="shared" si="70"/>
        <v>#N/A</v>
      </c>
      <c r="H56" s="65"/>
      <c r="I56" s="65"/>
      <c r="J56" s="65"/>
      <c r="K56" s="65"/>
      <c r="L56" s="65"/>
      <c r="M56" s="97" t="e">
        <f t="shared" si="72"/>
        <v>#N/A</v>
      </c>
      <c r="N56" s="75" t="e">
        <f t="shared" si="74"/>
        <v>#N/A</v>
      </c>
      <c r="O56" s="65" t="e">
        <f t="shared" si="75"/>
        <v>#N/A</v>
      </c>
      <c r="P56" s="76" t="e">
        <f t="shared" si="76"/>
        <v>#N/A</v>
      </c>
      <c r="Q56" s="65"/>
      <c r="R56" s="65"/>
      <c r="S56" s="97" t="e">
        <f t="shared" si="77"/>
        <v>#N/A</v>
      </c>
      <c r="T56" s="107" t="e">
        <f t="shared" si="78"/>
        <v>#N/A</v>
      </c>
      <c r="U56" s="65" t="e">
        <f t="shared" si="79"/>
        <v>#N/A</v>
      </c>
      <c r="V56" s="76" t="e">
        <f t="shared" si="80"/>
        <v>#N/A</v>
      </c>
      <c r="W56" s="105" t="e">
        <f t="shared" si="73"/>
        <v>#N/A</v>
      </c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</row>
    <row r="57" spans="1:56" ht="12.75" customHeight="1">
      <c r="A57" s="65"/>
      <c r="B57" s="65"/>
      <c r="C57" s="65"/>
      <c r="D57" s="270" t="e">
        <f t="shared" si="67"/>
        <v>#N/A</v>
      </c>
      <c r="E57" s="271" t="e">
        <f t="shared" si="68"/>
        <v>#N/A</v>
      </c>
      <c r="F57" s="87" t="e">
        <f t="shared" si="69"/>
        <v>#N/A</v>
      </c>
      <c r="G57" s="272" t="e">
        <f t="shared" si="70"/>
        <v>#N/A</v>
      </c>
      <c r="H57" s="65"/>
      <c r="I57" s="65"/>
      <c r="J57" s="65"/>
      <c r="K57" s="65"/>
      <c r="L57" s="65"/>
      <c r="M57" s="97" t="e">
        <f t="shared" si="72"/>
        <v>#N/A</v>
      </c>
      <c r="N57" s="75" t="e">
        <f>IF(E56="",0,E56*I27)</f>
        <v>#N/A</v>
      </c>
      <c r="O57" s="65" t="e">
        <f t="shared" si="75"/>
        <v>#N/A</v>
      </c>
      <c r="P57" s="76" t="e">
        <f t="shared" si="76"/>
        <v>#N/A</v>
      </c>
      <c r="Q57" s="65"/>
      <c r="R57" s="65"/>
      <c r="S57" s="97" t="e">
        <f t="shared" si="77"/>
        <v>#N/A</v>
      </c>
      <c r="T57" s="107" t="e">
        <f>IF(S57="","",1-VLOOKUP(S57,$M$64:$P$73,4,FALSE))</f>
        <v>#N/A</v>
      </c>
      <c r="U57" s="65" t="e">
        <f t="shared" si="79"/>
        <v>#N/A</v>
      </c>
      <c r="V57" s="76" t="e">
        <f t="shared" si="80"/>
        <v>#N/A</v>
      </c>
      <c r="W57" s="105" t="e">
        <f t="shared" si="73"/>
        <v>#N/A</v>
      </c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284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</row>
    <row r="58" spans="1:56" ht="12.75" customHeight="1">
      <c r="A58" s="65"/>
      <c r="B58" s="65"/>
      <c r="C58" s="65"/>
      <c r="D58" s="277" t="e">
        <f t="shared" si="67"/>
        <v>#N/A</v>
      </c>
      <c r="E58" s="278" t="e">
        <f t="shared" si="68"/>
        <v>#N/A</v>
      </c>
      <c r="F58" s="279" t="e">
        <f t="shared" si="69"/>
        <v>#N/A</v>
      </c>
      <c r="G58" s="280" t="e">
        <f t="shared" si="70"/>
        <v>#N/A</v>
      </c>
      <c r="H58" s="65"/>
      <c r="I58" s="65"/>
      <c r="J58" s="65"/>
      <c r="K58" s="65"/>
      <c r="L58" s="65"/>
      <c r="M58" s="97" t="e">
        <f t="shared" si="72"/>
        <v>#N/A</v>
      </c>
      <c r="N58" s="75" t="e">
        <f t="shared" si="74"/>
        <v>#N/A</v>
      </c>
      <c r="O58" s="65" t="e">
        <f t="shared" si="75"/>
        <v>#N/A</v>
      </c>
      <c r="P58" s="76" t="e">
        <f t="shared" si="76"/>
        <v>#N/A</v>
      </c>
      <c r="Q58" s="65"/>
      <c r="R58" s="65"/>
      <c r="S58" s="97" t="e">
        <f t="shared" si="77"/>
        <v>#N/A</v>
      </c>
      <c r="T58" s="107" t="e">
        <f t="shared" si="78"/>
        <v>#N/A</v>
      </c>
      <c r="U58" s="65" t="e">
        <f t="shared" si="79"/>
        <v>#N/A</v>
      </c>
      <c r="V58" s="76" t="e">
        <f t="shared" si="80"/>
        <v>#N/A</v>
      </c>
      <c r="W58" s="105" t="e">
        <f t="shared" si="73"/>
        <v>#N/A</v>
      </c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284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</row>
    <row r="59" spans="1:56" ht="15" thickBo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263" t="e">
        <f t="shared" si="72"/>
        <v>#N/A</v>
      </c>
      <c r="N59" s="237" t="e">
        <f>IF(E58="",0,E58*I29)</f>
        <v>#N/A</v>
      </c>
      <c r="O59" s="264" t="e">
        <f>IF(F58="",0,F58*J29)</f>
        <v>#N/A</v>
      </c>
      <c r="P59" s="265" t="e">
        <f>IF(G58="",0,G58*K29)</f>
        <v>#N/A</v>
      </c>
      <c r="Q59" s="65"/>
      <c r="R59" s="65"/>
      <c r="S59" s="100" t="e">
        <f t="shared" si="77"/>
        <v>#N/A</v>
      </c>
      <c r="T59" s="108" t="e">
        <f t="shared" si="78"/>
        <v>#N/A</v>
      </c>
      <c r="U59" s="109" t="e">
        <f t="shared" si="79"/>
        <v>#N/A</v>
      </c>
      <c r="V59" s="110" t="e">
        <f t="shared" si="80"/>
        <v>#N/A</v>
      </c>
      <c r="W59" s="106" t="e">
        <f t="shared" si="73"/>
        <v>#N/A</v>
      </c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284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</row>
    <row r="60" spans="1:56" ht="12.75" customHeight="1">
      <c r="A60" s="65"/>
      <c r="B60" s="65"/>
      <c r="C60" s="65"/>
      <c r="D60" s="87"/>
      <c r="E60" s="405" t="s">
        <v>183</v>
      </c>
      <c r="F60" s="405"/>
      <c r="G60" s="40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98"/>
      <c r="T60" s="65"/>
      <c r="U60" s="266" t="s">
        <v>256</v>
      </c>
      <c r="V60" s="64">
        <f>_xlfn.NORM.S.INV(0.975)</f>
        <v>1.9599639845400536</v>
      </c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284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</row>
    <row r="61" spans="1:56" ht="12.75" customHeight="1" thickBot="1">
      <c r="A61" s="65"/>
      <c r="B61" s="65"/>
      <c r="C61" s="65"/>
      <c r="D61" s="268"/>
      <c r="E61" s="269" t="e">
        <f>B18</f>
        <v>#N/A</v>
      </c>
      <c r="F61" s="269" t="e">
        <f>B19</f>
        <v>#N/A</v>
      </c>
      <c r="G61" s="268" t="e">
        <f>B20</f>
        <v>#N/A</v>
      </c>
      <c r="H61" s="65"/>
      <c r="I61" s="65"/>
      <c r="J61" s="65"/>
      <c r="K61" s="65"/>
      <c r="L61" s="65"/>
      <c r="M61" s="65"/>
      <c r="N61" s="404" t="s">
        <v>184</v>
      </c>
      <c r="O61" s="404"/>
      <c r="P61" s="404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284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</row>
    <row r="62" spans="1:56" ht="12.75" customHeight="1" thickBot="1">
      <c r="A62" s="65"/>
      <c r="B62" s="65"/>
      <c r="C62" s="65"/>
      <c r="D62" s="285" t="e">
        <f t="shared" ref="D62:D72" si="81">IF($B$20="3rd Exp.",R3,IF($B$20="4th Exp.",Z3,IF($B$20="5th Exp.",AH3,AP3)))</f>
        <v>#N/A</v>
      </c>
      <c r="E62" s="281" t="e">
        <f t="shared" ref="E62:E72" si="82">IF($B$18="1st Exp.",IFERROR(VLOOKUP(D62,$B$3:$F$13,5,FALSE),""),IF($B$18="2nd Exp.",IFERROR(VLOOKUP(D62,$J$3:$N$13,5,FALSE),""),IF($B$18="3rd Exp.",IFERROR(VLOOKUP(D62,$R$3:$V$13,5,FALSE),""),IFERROR(VLOOKUP(D62,$Z$3:$AD$13,5,FALSE),""))))</f>
        <v>#N/A</v>
      </c>
      <c r="F62" s="282" t="e">
        <f t="shared" ref="F62:F72" si="83">IF($B$19="2nd Exp.",IFERROR(VLOOKUP(D62,$J$3:$N$13,5,FALSE),""),IF($B$19="3rd Exp.",IFERROR(VLOOKUP(D62,$R$3:$V$13,5,FALSE),""),IF($B$19="4th Exp.",IFERROR(VLOOKUP(D62,$Z$3:$AD$13,5,FALSE),""),IFERROR(VLOOKUP(D62,$AH$3:$AL$13,5,FALSE),""))))</f>
        <v>#N/A</v>
      </c>
      <c r="G62" s="283" t="e">
        <f t="shared" ref="G62:G72" si="84">IF($B$20="3rd Exp.",IFERROR(VLOOKUP(D62,$R$3:$V$13,5,FALSE),""),IF($B$20="4th Exp.",IFERROR(VLOOKUP(D62,$Z$3:$AD$13,5,FALSE),""),IF($B$20="5th Exp.",IFERROR(VLOOKUP(D62,$AH$3:$AL$13,5,FALSE),""),IFERROR(VLOOKUP(D62,$AP$3:$AT$13,5,FALSE),""))))</f>
        <v>#N/A</v>
      </c>
      <c r="H62" s="65"/>
      <c r="I62" s="65"/>
      <c r="J62" s="65"/>
      <c r="K62" s="65"/>
      <c r="L62" s="65"/>
      <c r="M62" s="255"/>
      <c r="N62" s="256" t="e">
        <f t="shared" ref="N62:P63" si="85">E61</f>
        <v>#N/A</v>
      </c>
      <c r="O62" s="256" t="e">
        <f t="shared" si="85"/>
        <v>#N/A</v>
      </c>
      <c r="P62" s="257" t="e">
        <f t="shared" si="85"/>
        <v>#N/A</v>
      </c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284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</row>
    <row r="63" spans="1:56" ht="12.75" customHeight="1">
      <c r="A63" s="65"/>
      <c r="B63" s="65"/>
      <c r="C63" s="286"/>
      <c r="D63" s="270" t="e">
        <f t="shared" si="81"/>
        <v>#N/A</v>
      </c>
      <c r="E63" s="271" t="e">
        <f t="shared" si="82"/>
        <v>#N/A</v>
      </c>
      <c r="F63" s="87" t="e">
        <f t="shared" si="83"/>
        <v>#N/A</v>
      </c>
      <c r="G63" s="272" t="e">
        <f t="shared" si="84"/>
        <v>#N/A</v>
      </c>
      <c r="H63" s="286"/>
      <c r="I63" s="65"/>
      <c r="J63" s="65"/>
      <c r="K63" s="65"/>
      <c r="L63" s="65"/>
      <c r="M63" s="97" t="e">
        <f t="shared" ref="M63:M73" si="86">D62</f>
        <v>#N/A</v>
      </c>
      <c r="N63" s="259" t="e">
        <f t="shared" si="85"/>
        <v>#N/A</v>
      </c>
      <c r="O63" s="236" t="e">
        <f t="shared" si="85"/>
        <v>#N/A</v>
      </c>
      <c r="P63" s="260" t="e">
        <f t="shared" si="85"/>
        <v>#N/A</v>
      </c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284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</row>
    <row r="64" spans="1:56" ht="12.75" customHeight="1">
      <c r="A64" s="65"/>
      <c r="B64" s="65"/>
      <c r="C64" s="286"/>
      <c r="D64" s="270" t="e">
        <f t="shared" si="81"/>
        <v>#N/A</v>
      </c>
      <c r="E64" s="271" t="e">
        <f t="shared" si="82"/>
        <v>#N/A</v>
      </c>
      <c r="F64" s="87" t="e">
        <f t="shared" si="83"/>
        <v>#N/A</v>
      </c>
      <c r="G64" s="272" t="e">
        <f t="shared" si="84"/>
        <v>#N/A</v>
      </c>
      <c r="H64" s="286"/>
      <c r="I64" s="65"/>
      <c r="J64" s="65"/>
      <c r="K64" s="65"/>
      <c r="L64" s="65"/>
      <c r="M64" s="97" t="e">
        <f t="shared" si="86"/>
        <v>#N/A</v>
      </c>
      <c r="N64" s="75" t="e">
        <f>IF(E63="",0,E63*I20)</f>
        <v>#N/A</v>
      </c>
      <c r="O64" s="65" t="e">
        <f>IF(F63="",0,F63*J20)</f>
        <v>#N/A</v>
      </c>
      <c r="P64" s="76" t="e">
        <f>IF(G63="",0,G63*K20)</f>
        <v>#N/A</v>
      </c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284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</row>
    <row r="65" spans="1:56" ht="12.75" customHeight="1">
      <c r="A65" s="65"/>
      <c r="B65" s="65"/>
      <c r="C65" s="287"/>
      <c r="D65" s="270" t="e">
        <f t="shared" si="81"/>
        <v>#N/A</v>
      </c>
      <c r="E65" s="271" t="e">
        <f t="shared" si="82"/>
        <v>#N/A</v>
      </c>
      <c r="F65" s="87" t="e">
        <f t="shared" si="83"/>
        <v>#N/A</v>
      </c>
      <c r="G65" s="272" t="e">
        <f t="shared" si="84"/>
        <v>#N/A</v>
      </c>
      <c r="H65" s="287"/>
      <c r="I65" s="65"/>
      <c r="J65" s="65"/>
      <c r="K65" s="65"/>
      <c r="L65" s="65"/>
      <c r="M65" s="97" t="e">
        <f t="shared" si="86"/>
        <v>#N/A</v>
      </c>
      <c r="N65" s="75" t="e">
        <f t="shared" ref="N65:N72" si="87">IF(E64="",0,E64*I21)</f>
        <v>#N/A</v>
      </c>
      <c r="O65" s="65" t="e">
        <f t="shared" ref="O65:O72" si="88">IF(F64="",0,F64*J21)</f>
        <v>#N/A</v>
      </c>
      <c r="P65" s="76" t="e">
        <f t="shared" ref="P65:P72" si="89">IF(G64="",0,G64*K21)</f>
        <v>#N/A</v>
      </c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284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</row>
    <row r="66" spans="1:56" ht="12.75" customHeight="1">
      <c r="A66" s="65"/>
      <c r="B66" s="65"/>
      <c r="C66" s="287"/>
      <c r="D66" s="270" t="e">
        <f t="shared" si="81"/>
        <v>#N/A</v>
      </c>
      <c r="E66" s="271" t="e">
        <f t="shared" si="82"/>
        <v>#N/A</v>
      </c>
      <c r="F66" s="87" t="e">
        <f t="shared" si="83"/>
        <v>#N/A</v>
      </c>
      <c r="G66" s="272" t="e">
        <f t="shared" si="84"/>
        <v>#N/A</v>
      </c>
      <c r="H66" s="287"/>
      <c r="I66" s="65"/>
      <c r="J66" s="65"/>
      <c r="K66" s="65"/>
      <c r="L66" s="65"/>
      <c r="M66" s="97" t="e">
        <f t="shared" si="86"/>
        <v>#N/A</v>
      </c>
      <c r="N66" s="75" t="e">
        <f t="shared" si="87"/>
        <v>#N/A</v>
      </c>
      <c r="O66" s="65" t="e">
        <f t="shared" si="88"/>
        <v>#N/A</v>
      </c>
      <c r="P66" s="76" t="e">
        <f t="shared" si="89"/>
        <v>#N/A</v>
      </c>
      <c r="Q66" s="65"/>
      <c r="R66" s="64"/>
      <c r="S66" s="64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284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</row>
    <row r="67" spans="1:56" ht="12.75" customHeight="1">
      <c r="A67" s="65"/>
      <c r="B67" s="65"/>
      <c r="C67" s="65"/>
      <c r="D67" s="270" t="e">
        <f t="shared" si="81"/>
        <v>#N/A</v>
      </c>
      <c r="E67" s="271" t="e">
        <f t="shared" si="82"/>
        <v>#N/A</v>
      </c>
      <c r="F67" s="87" t="e">
        <f t="shared" si="83"/>
        <v>#N/A</v>
      </c>
      <c r="G67" s="272" t="e">
        <f t="shared" si="84"/>
        <v>#N/A</v>
      </c>
      <c r="H67" s="65"/>
      <c r="I67" s="65"/>
      <c r="J67" s="65"/>
      <c r="K67" s="65"/>
      <c r="L67" s="65"/>
      <c r="M67" s="97" t="e">
        <f t="shared" si="86"/>
        <v>#N/A</v>
      </c>
      <c r="N67" s="75" t="e">
        <f t="shared" si="87"/>
        <v>#N/A</v>
      </c>
      <c r="O67" s="65" t="e">
        <f t="shared" si="88"/>
        <v>#N/A</v>
      </c>
      <c r="P67" s="76" t="e">
        <f t="shared" si="89"/>
        <v>#N/A</v>
      </c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284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</row>
    <row r="68" spans="1:56" ht="12.75" customHeight="1">
      <c r="A68" s="65"/>
      <c r="B68" s="65"/>
      <c r="C68" s="65"/>
      <c r="D68" s="270" t="e">
        <f t="shared" si="81"/>
        <v>#N/A</v>
      </c>
      <c r="E68" s="271" t="e">
        <f t="shared" si="82"/>
        <v>#N/A</v>
      </c>
      <c r="F68" s="87" t="e">
        <f t="shared" si="83"/>
        <v>#N/A</v>
      </c>
      <c r="G68" s="272" t="e">
        <f t="shared" si="84"/>
        <v>#N/A</v>
      </c>
      <c r="H68" s="65"/>
      <c r="I68" s="65"/>
      <c r="J68" s="65"/>
      <c r="K68" s="65"/>
      <c r="L68" s="65"/>
      <c r="M68" s="97" t="e">
        <f t="shared" si="86"/>
        <v>#N/A</v>
      </c>
      <c r="N68" s="75" t="e">
        <f t="shared" si="87"/>
        <v>#N/A</v>
      </c>
      <c r="O68" s="65" t="e">
        <f t="shared" si="88"/>
        <v>#N/A</v>
      </c>
      <c r="P68" s="76" t="e">
        <f t="shared" si="89"/>
        <v>#N/A</v>
      </c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284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</row>
    <row r="69" spans="1:56" ht="12.75" customHeight="1">
      <c r="A69" s="65"/>
      <c r="B69" s="65"/>
      <c r="C69" s="65"/>
      <c r="D69" s="270" t="e">
        <f t="shared" si="81"/>
        <v>#N/A</v>
      </c>
      <c r="E69" s="271" t="e">
        <f t="shared" si="82"/>
        <v>#N/A</v>
      </c>
      <c r="F69" s="87" t="e">
        <f t="shared" si="83"/>
        <v>#N/A</v>
      </c>
      <c r="G69" s="272" t="e">
        <f t="shared" si="84"/>
        <v>#N/A</v>
      </c>
      <c r="H69" s="65"/>
      <c r="I69" s="65"/>
      <c r="J69" s="65"/>
      <c r="K69" s="65"/>
      <c r="L69" s="65"/>
      <c r="M69" s="97" t="e">
        <f t="shared" si="86"/>
        <v>#N/A</v>
      </c>
      <c r="N69" s="75" t="e">
        <f t="shared" si="87"/>
        <v>#N/A</v>
      </c>
      <c r="O69" s="65" t="e">
        <f t="shared" si="88"/>
        <v>#N/A</v>
      </c>
      <c r="P69" s="76" t="e">
        <f t="shared" si="89"/>
        <v>#N/A</v>
      </c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284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</row>
    <row r="70" spans="1:56" ht="12.75" customHeight="1">
      <c r="A70" s="65"/>
      <c r="B70" s="65"/>
      <c r="C70" s="65"/>
      <c r="D70" s="270" t="e">
        <f t="shared" si="81"/>
        <v>#N/A</v>
      </c>
      <c r="E70" s="271" t="e">
        <f t="shared" si="82"/>
        <v>#N/A</v>
      </c>
      <c r="F70" s="87" t="e">
        <f t="shared" si="83"/>
        <v>#N/A</v>
      </c>
      <c r="G70" s="272" t="e">
        <f t="shared" si="84"/>
        <v>#N/A</v>
      </c>
      <c r="H70" s="65"/>
      <c r="I70" s="65"/>
      <c r="J70" s="65"/>
      <c r="K70" s="65"/>
      <c r="L70" s="65"/>
      <c r="M70" s="97" t="e">
        <f t="shared" si="86"/>
        <v>#N/A</v>
      </c>
      <c r="N70" s="75" t="e">
        <f t="shared" si="87"/>
        <v>#N/A</v>
      </c>
      <c r="O70" s="65" t="e">
        <f t="shared" si="88"/>
        <v>#N/A</v>
      </c>
      <c r="P70" s="76" t="e">
        <f t="shared" si="89"/>
        <v>#N/A</v>
      </c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284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</row>
    <row r="71" spans="1:56" ht="12.75" customHeight="1">
      <c r="A71" s="65"/>
      <c r="B71" s="65"/>
      <c r="C71" s="65"/>
      <c r="D71" s="270" t="e">
        <f t="shared" si="81"/>
        <v>#N/A</v>
      </c>
      <c r="E71" s="271" t="e">
        <f t="shared" si="82"/>
        <v>#N/A</v>
      </c>
      <c r="F71" s="87" t="e">
        <f t="shared" si="83"/>
        <v>#N/A</v>
      </c>
      <c r="G71" s="272" t="e">
        <f t="shared" si="84"/>
        <v>#N/A</v>
      </c>
      <c r="H71" s="65"/>
      <c r="I71" s="65"/>
      <c r="J71" s="65"/>
      <c r="K71" s="65"/>
      <c r="L71" s="65"/>
      <c r="M71" s="97" t="e">
        <f t="shared" si="86"/>
        <v>#N/A</v>
      </c>
      <c r="N71" s="75" t="e">
        <f t="shared" si="87"/>
        <v>#N/A</v>
      </c>
      <c r="O71" s="65" t="e">
        <f t="shared" si="88"/>
        <v>#N/A</v>
      </c>
      <c r="P71" s="76" t="e">
        <f t="shared" si="89"/>
        <v>#N/A</v>
      </c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284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</row>
    <row r="72" spans="1:56" ht="12.75" customHeight="1">
      <c r="A72" s="65"/>
      <c r="B72" s="65"/>
      <c r="C72" s="65"/>
      <c r="D72" s="277" t="e">
        <f t="shared" si="81"/>
        <v>#N/A</v>
      </c>
      <c r="E72" s="278" t="e">
        <f t="shared" si="82"/>
        <v>#N/A</v>
      </c>
      <c r="F72" s="279" t="e">
        <f t="shared" si="83"/>
        <v>#N/A</v>
      </c>
      <c r="G72" s="280" t="e">
        <f t="shared" si="84"/>
        <v>#N/A</v>
      </c>
      <c r="H72" s="65"/>
      <c r="I72" s="65"/>
      <c r="J72" s="65"/>
      <c r="K72" s="65"/>
      <c r="L72" s="65"/>
      <c r="M72" s="97" t="e">
        <f t="shared" si="86"/>
        <v>#N/A</v>
      </c>
      <c r="N72" s="75" t="e">
        <f t="shared" si="87"/>
        <v>#N/A</v>
      </c>
      <c r="O72" s="65" t="e">
        <f t="shared" si="88"/>
        <v>#N/A</v>
      </c>
      <c r="P72" s="76" t="e">
        <f t="shared" si="89"/>
        <v>#N/A</v>
      </c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284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</row>
    <row r="73" spans="1:56" ht="12.75" customHeight="1" thickBo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263" t="e">
        <f t="shared" si="86"/>
        <v>#N/A</v>
      </c>
      <c r="N73" s="237" t="e">
        <f>IF(E72="",0,E72*I29)</f>
        <v>#N/A</v>
      </c>
      <c r="O73" s="264" t="e">
        <f>IF(F72="",0,F72*J29)</f>
        <v>#N/A</v>
      </c>
      <c r="P73" s="265" t="e">
        <f>IF(G72="",0,G72*K29)</f>
        <v>#N/A</v>
      </c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284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</row>
    <row r="74" spans="1:56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284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</row>
    <row r="75" spans="1:56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284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</row>
    <row r="76" spans="1:56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284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</row>
    <row r="77" spans="1:56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284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</row>
    <row r="78" spans="1:56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284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</row>
    <row r="79" spans="1:56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284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</row>
    <row r="80" spans="1:56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284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</row>
    <row r="81" spans="1:56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284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</row>
    <row r="82" spans="1:56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284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</row>
    <row r="83" spans="1:56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284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</row>
    <row r="84" spans="1:56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284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</row>
    <row r="85" spans="1:56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284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</row>
    <row r="86" spans="1:56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284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</row>
    <row r="87" spans="1:56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284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</row>
    <row r="88" spans="1:56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284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</row>
    <row r="89" spans="1:56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284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</row>
    <row r="90" spans="1:56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</row>
    <row r="91" spans="1:56" ht="17"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</row>
  </sheetData>
  <mergeCells count="24">
    <mergeCell ref="W17:W18"/>
    <mergeCell ref="W32:W33"/>
    <mergeCell ref="W47:W48"/>
    <mergeCell ref="N61:P61"/>
    <mergeCell ref="E46:G46"/>
    <mergeCell ref="N32:P32"/>
    <mergeCell ref="N47:P47"/>
    <mergeCell ref="U17:U18"/>
    <mergeCell ref="U32:U33"/>
    <mergeCell ref="N17:P17"/>
    <mergeCell ref="I17:K17"/>
    <mergeCell ref="E17:G17"/>
    <mergeCell ref="E32:G32"/>
    <mergeCell ref="E60:G60"/>
    <mergeCell ref="S32:S33"/>
    <mergeCell ref="T32:T33"/>
    <mergeCell ref="S17:S18"/>
    <mergeCell ref="T17:T18"/>
    <mergeCell ref="V17:V18"/>
    <mergeCell ref="V32:V33"/>
    <mergeCell ref="S47:S48"/>
    <mergeCell ref="T47:T48"/>
    <mergeCell ref="U47:U48"/>
    <mergeCell ref="V47:V48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Y58"/>
  <sheetViews>
    <sheetView workbookViewId="0">
      <selection activeCell="DB34" sqref="DB34"/>
    </sheetView>
  </sheetViews>
  <sheetFormatPr baseColWidth="10" defaultColWidth="8.796875" defaultRowHeight="14"/>
  <cols>
    <col min="1" max="2" width="9" bestFit="1" customWidth="1"/>
    <col min="3" max="3" width="11" bestFit="1" customWidth="1"/>
    <col min="4" max="19" width="0" hidden="1" customWidth="1"/>
    <col min="20" max="21" width="9" bestFit="1" customWidth="1"/>
    <col min="22" max="22" width="11" bestFit="1" customWidth="1"/>
    <col min="23" max="38" width="0" hidden="1" customWidth="1"/>
    <col min="39" max="40" width="9" bestFit="1" customWidth="1"/>
    <col min="41" max="41" width="11" bestFit="1" customWidth="1"/>
    <col min="42" max="57" width="0" hidden="1" customWidth="1"/>
    <col min="58" max="59" width="9" bestFit="1" customWidth="1"/>
    <col min="60" max="60" width="11" bestFit="1" customWidth="1"/>
    <col min="61" max="76" width="0" hidden="1" customWidth="1"/>
    <col min="77" max="78" width="9" bestFit="1" customWidth="1"/>
    <col min="79" max="79" width="11" bestFit="1" customWidth="1"/>
    <col min="80" max="95" width="0" hidden="1" customWidth="1"/>
    <col min="96" max="97" width="9" bestFit="1" customWidth="1"/>
    <col min="98" max="98" width="11" bestFit="1" customWidth="1"/>
  </cols>
  <sheetData>
    <row r="1" spans="1:103">
      <c r="A1" s="79" t="s">
        <v>133</v>
      </c>
      <c r="B1" s="65" t="str">
        <f>'Result Format 2'!A33</f>
        <v>nIL2LA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79" t="s">
        <v>134</v>
      </c>
      <c r="U1" s="65" t="str">
        <f>'Result Format 2'!T33</f>
        <v>nIL2LA</v>
      </c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79" t="s">
        <v>135</v>
      </c>
      <c r="AN1" s="65" t="str">
        <f>'Result Format 2'!AM33</f>
        <v>nIL2LA</v>
      </c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79" t="s">
        <v>136</v>
      </c>
      <c r="BG1" s="65" t="str">
        <f>'Result Format 2'!BF33</f>
        <v>nIL2LA</v>
      </c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79" t="s">
        <v>137</v>
      </c>
      <c r="BZ1" s="65" t="str">
        <f>'Result Format 2'!BY33</f>
        <v>nIL2LA</v>
      </c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79" t="s">
        <v>138</v>
      </c>
      <c r="CS1" s="65" t="str">
        <f>'Result Format 2'!CR33</f>
        <v>nIL2LA</v>
      </c>
      <c r="CT1" s="65"/>
      <c r="CU1" s="65"/>
      <c r="CV1" s="65"/>
      <c r="CW1" s="65"/>
      <c r="CX1" s="65"/>
      <c r="CY1" s="65"/>
    </row>
    <row r="2" spans="1:103" ht="15" thickBot="1">
      <c r="A2" s="65" t="str">
        <f>'Result Format 2'!A100</f>
        <v>Chemical 1</v>
      </c>
      <c r="B2" s="65"/>
      <c r="C2" s="65" t="str">
        <f>A2</f>
        <v>Chemical 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 t="str">
        <f>'Result Format 2'!T100</f>
        <v>Chemical 1</v>
      </c>
      <c r="U2" s="65"/>
      <c r="V2" s="65" t="str">
        <f>T2</f>
        <v>Chemical 1</v>
      </c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 t="str">
        <f>'Result Format 2'!AM100</f>
        <v>Chemical 1</v>
      </c>
      <c r="AN2" s="65"/>
      <c r="AO2" s="65" t="str">
        <f>AM2</f>
        <v>Chemical 1</v>
      </c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 t="str">
        <f>'Result Format 2'!BF100</f>
        <v>Chemical 1</v>
      </c>
      <c r="BG2" s="65"/>
      <c r="BH2" s="65" t="str">
        <f>BF2</f>
        <v>Chemical 1</v>
      </c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 t="str">
        <f>'Result Format 2'!BY100</f>
        <v>Chemical 1</v>
      </c>
      <c r="BZ2" s="65"/>
      <c r="CA2" s="65" t="str">
        <f>BY2</f>
        <v>Chemical 1</v>
      </c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 t="str">
        <f>'Result Format 2'!CR100</f>
        <v>Chemical 1</v>
      </c>
      <c r="CS2" s="65"/>
      <c r="CT2" s="65" t="str">
        <f>CR2</f>
        <v>Chemical 1</v>
      </c>
      <c r="CU2" s="65"/>
      <c r="CV2" s="65"/>
      <c r="CW2" s="65"/>
      <c r="CX2" s="65"/>
      <c r="CY2" s="65"/>
    </row>
    <row r="3" spans="1:103">
      <c r="A3" s="65" t="str">
        <f t="array" ref="A3:A14">TRANSPOSE('Result Format 2'!B101:M101)</f>
        <v/>
      </c>
      <c r="B3" s="73" t="str">
        <f>$A$3</f>
        <v/>
      </c>
      <c r="C3" s="74" t="e">
        <f>'Result Format 2'!B33</f>
        <v>#VALUE!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 t="str">
        <f t="array" ref="T3:T14">TRANSPOSE('Result Format 2'!U101:AF101)</f>
        <v/>
      </c>
      <c r="U3" s="73" t="str">
        <f>T$3</f>
        <v/>
      </c>
      <c r="V3" s="74" t="e">
        <f>'Result Format 2'!U33</f>
        <v>#VALUE!</v>
      </c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 t="str">
        <f t="array" ref="AM3:AM14">TRANSPOSE('Result Format 2'!AN101:AY101)</f>
        <v/>
      </c>
      <c r="AN3" s="73" t="str">
        <f>AM$3</f>
        <v/>
      </c>
      <c r="AO3" s="74" t="e">
        <f>'Result Format 2'!AN33</f>
        <v>#VALUE!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 t="str">
        <f t="array" ref="BF3:BF14">TRANSPOSE('Result Format 2'!BG101:BR101)</f>
        <v/>
      </c>
      <c r="BG3" s="73" t="str">
        <f>BF$3</f>
        <v/>
      </c>
      <c r="BH3" s="74" t="e">
        <f>'Result Format 2'!BG33</f>
        <v>#VALUE!</v>
      </c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 t="str">
        <f t="array" ref="BY3:BY14">TRANSPOSE('Result Format 2'!BZ101:CK101)</f>
        <v/>
      </c>
      <c r="BZ3" s="73" t="str">
        <f>BY$3</f>
        <v/>
      </c>
      <c r="CA3" s="74" t="e">
        <f>'Result Format 2'!BZ33</f>
        <v>#VALUE!</v>
      </c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 t="str">
        <f t="array" ref="CR3:CR14">TRANSPOSE('Result Format 2'!CS101:DD101)</f>
        <v/>
      </c>
      <c r="CS3" s="73" t="str">
        <f>CR$3</f>
        <v/>
      </c>
      <c r="CT3" s="74" t="e">
        <f>'Result Format 2'!CS33</f>
        <v>#VALUE!</v>
      </c>
      <c r="CU3" s="65"/>
      <c r="CV3" s="65"/>
      <c r="CW3" s="65"/>
      <c r="CX3" s="65"/>
      <c r="CY3" s="65"/>
    </row>
    <row r="4" spans="1:103">
      <c r="A4" s="65" t="str">
        <v/>
      </c>
      <c r="B4" s="75" t="str">
        <f>$A$3</f>
        <v/>
      </c>
      <c r="C4" s="76" t="e">
        <f>'Result Format 2'!B34</f>
        <v>#VALUE!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 t="str">
        <v/>
      </c>
      <c r="U4" s="75" t="str">
        <f>T$3</f>
        <v/>
      </c>
      <c r="V4" s="76" t="e">
        <f>'Result Format 2'!U34</f>
        <v>#VALUE!</v>
      </c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 t="str">
        <v/>
      </c>
      <c r="AN4" s="75" t="str">
        <f>AM$3</f>
        <v/>
      </c>
      <c r="AO4" s="76" t="e">
        <f>'Result Format 2'!AN34</f>
        <v>#VALUE!</v>
      </c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 t="str">
        <v/>
      </c>
      <c r="BG4" s="75" t="str">
        <f>BF$3</f>
        <v/>
      </c>
      <c r="BH4" s="76" t="e">
        <f>'Result Format 2'!BG34</f>
        <v>#VALUE!</v>
      </c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 t="str">
        <v/>
      </c>
      <c r="BZ4" s="75" t="str">
        <f>BY$3</f>
        <v/>
      </c>
      <c r="CA4" s="76" t="e">
        <f>'Result Format 2'!BZ34</f>
        <v>#VALUE!</v>
      </c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 t="str">
        <v/>
      </c>
      <c r="CS4" s="75" t="str">
        <f>CR$3</f>
        <v/>
      </c>
      <c r="CT4" s="76" t="e">
        <f>'Result Format 2'!CS34</f>
        <v>#VALUE!</v>
      </c>
      <c r="CU4" s="65"/>
      <c r="CV4" s="65"/>
      <c r="CW4" s="65"/>
      <c r="CX4" s="65"/>
      <c r="CY4" s="65"/>
    </row>
    <row r="5" spans="1:103">
      <c r="A5" s="65" t="str">
        <v/>
      </c>
      <c r="B5" s="75" t="str">
        <f>$A$3</f>
        <v/>
      </c>
      <c r="C5" s="76" t="e">
        <f>'Result Format 2'!B35</f>
        <v>#VALUE!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 t="str">
        <v/>
      </c>
      <c r="U5" s="75" t="str">
        <f>T$3</f>
        <v/>
      </c>
      <c r="V5" s="76" t="e">
        <f>'Result Format 2'!U35</f>
        <v>#VALUE!</v>
      </c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 t="str">
        <v/>
      </c>
      <c r="AN5" s="75" t="str">
        <f>AM$3</f>
        <v/>
      </c>
      <c r="AO5" s="76" t="e">
        <f>'Result Format 2'!AN35</f>
        <v>#VALUE!</v>
      </c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 t="str">
        <v/>
      </c>
      <c r="BG5" s="75" t="str">
        <f>BF$3</f>
        <v/>
      </c>
      <c r="BH5" s="76" t="e">
        <f>'Result Format 2'!BG35</f>
        <v>#VALUE!</v>
      </c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 t="str">
        <v/>
      </c>
      <c r="BZ5" s="75" t="str">
        <f>BY$3</f>
        <v/>
      </c>
      <c r="CA5" s="76" t="e">
        <f>'Result Format 2'!BZ35</f>
        <v>#VALUE!</v>
      </c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 t="str">
        <v/>
      </c>
      <c r="CS5" s="75" t="str">
        <f>CR$3</f>
        <v/>
      </c>
      <c r="CT5" s="76" t="e">
        <f>'Result Format 2'!CS35</f>
        <v>#VALUE!</v>
      </c>
      <c r="CU5" s="65"/>
      <c r="CV5" s="65"/>
      <c r="CW5" s="65"/>
      <c r="CX5" s="65"/>
      <c r="CY5" s="65"/>
    </row>
    <row r="6" spans="1:103">
      <c r="A6" s="65" t="str">
        <v/>
      </c>
      <c r="B6" s="75" t="str">
        <f>$A$3</f>
        <v/>
      </c>
      <c r="C6" s="76" t="e">
        <f>'Result Format 2'!B36</f>
        <v>#VALUE!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 t="str">
        <v/>
      </c>
      <c r="U6" s="75" t="str">
        <f>T$3</f>
        <v/>
      </c>
      <c r="V6" s="76" t="e">
        <f>'Result Format 2'!U36</f>
        <v>#VALUE!</v>
      </c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 t="str">
        <v/>
      </c>
      <c r="AN6" s="75" t="str">
        <f>AM$3</f>
        <v/>
      </c>
      <c r="AO6" s="76" t="e">
        <f>'Result Format 2'!AN36</f>
        <v>#VALUE!</v>
      </c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 t="str">
        <v/>
      </c>
      <c r="BG6" s="75" t="str">
        <f>BF$3</f>
        <v/>
      </c>
      <c r="BH6" s="76" t="e">
        <f>'Result Format 2'!BG36</f>
        <v>#VALUE!</v>
      </c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 t="str">
        <v/>
      </c>
      <c r="BZ6" s="75" t="str">
        <f>BY$3</f>
        <v/>
      </c>
      <c r="CA6" s="76" t="e">
        <f>'Result Format 2'!BZ36</f>
        <v>#VALUE!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 t="str">
        <v/>
      </c>
      <c r="CS6" s="75" t="str">
        <f>CR$3</f>
        <v/>
      </c>
      <c r="CT6" s="76" t="e">
        <f>'Result Format 2'!CS36</f>
        <v>#VALUE!</v>
      </c>
      <c r="CU6" s="65"/>
      <c r="CV6" s="65"/>
      <c r="CW6" s="65"/>
      <c r="CX6" s="65"/>
      <c r="CY6" s="65"/>
    </row>
    <row r="7" spans="1:103">
      <c r="A7" s="65" t="str">
        <v/>
      </c>
      <c r="B7" s="75" t="str">
        <f>$A$4</f>
        <v/>
      </c>
      <c r="C7" s="76" t="e">
        <f>'Result Format 2'!C33</f>
        <v>#VALUE!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 t="str">
        <v/>
      </c>
      <c r="U7" s="75" t="str">
        <f>T$4</f>
        <v/>
      </c>
      <c r="V7" s="76" t="e">
        <f>'Result Format 2'!V33</f>
        <v>#VALUE!</v>
      </c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 t="str">
        <v/>
      </c>
      <c r="AN7" s="75" t="str">
        <f>AM$4</f>
        <v/>
      </c>
      <c r="AO7" s="76" t="e">
        <f>'Result Format 2'!AO33</f>
        <v>#VALUE!</v>
      </c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 t="str">
        <v/>
      </c>
      <c r="BG7" s="75" t="str">
        <f>BF$4</f>
        <v/>
      </c>
      <c r="BH7" s="76" t="e">
        <f>'Result Format 2'!BH33</f>
        <v>#VALUE!</v>
      </c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 t="str">
        <v/>
      </c>
      <c r="BZ7" s="75" t="str">
        <f>BY$4</f>
        <v/>
      </c>
      <c r="CA7" s="76" t="e">
        <f>'Result Format 2'!CA33</f>
        <v>#VALUE!</v>
      </c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 t="str">
        <v/>
      </c>
      <c r="CS7" s="75" t="str">
        <f>CR$4</f>
        <v/>
      </c>
      <c r="CT7" s="76" t="e">
        <f>'Result Format 2'!CT33</f>
        <v>#VALUE!</v>
      </c>
      <c r="CU7" s="65"/>
      <c r="CV7" s="65"/>
      <c r="CW7" s="65"/>
      <c r="CX7" s="65"/>
      <c r="CY7" s="65"/>
    </row>
    <row r="8" spans="1:103">
      <c r="A8" s="65" t="str">
        <v/>
      </c>
      <c r="B8" s="75" t="str">
        <f>$A$4</f>
        <v/>
      </c>
      <c r="C8" s="76" t="e">
        <f>'Result Format 2'!C34</f>
        <v>#VALUE!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 t="str">
        <v/>
      </c>
      <c r="U8" s="75" t="str">
        <f>T$4</f>
        <v/>
      </c>
      <c r="V8" s="76" t="e">
        <f>'Result Format 2'!V34</f>
        <v>#VALUE!</v>
      </c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 t="str">
        <v/>
      </c>
      <c r="AN8" s="75" t="str">
        <f>AM$4</f>
        <v/>
      </c>
      <c r="AO8" s="76" t="e">
        <f>'Result Format 2'!AO34</f>
        <v>#VALUE!</v>
      </c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 t="str">
        <v/>
      </c>
      <c r="BG8" s="75" t="str">
        <f>BF$4</f>
        <v/>
      </c>
      <c r="BH8" s="76" t="e">
        <f>'Result Format 2'!BH34</f>
        <v>#VALUE!</v>
      </c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 t="str">
        <v/>
      </c>
      <c r="BZ8" s="75" t="str">
        <f>BY$4</f>
        <v/>
      </c>
      <c r="CA8" s="76" t="e">
        <f>'Result Format 2'!CA34</f>
        <v>#VALUE!</v>
      </c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 t="str">
        <v/>
      </c>
      <c r="CS8" s="75" t="str">
        <f>CR$4</f>
        <v/>
      </c>
      <c r="CT8" s="76" t="e">
        <f>'Result Format 2'!CT34</f>
        <v>#VALUE!</v>
      </c>
      <c r="CU8" s="65"/>
      <c r="CV8" s="65"/>
      <c r="CW8" s="65"/>
      <c r="CX8" s="65"/>
      <c r="CY8" s="65"/>
    </row>
    <row r="9" spans="1:103">
      <c r="A9" s="65" t="str">
        <v/>
      </c>
      <c r="B9" s="75" t="str">
        <f>$A$4</f>
        <v/>
      </c>
      <c r="C9" s="76" t="e">
        <f>'Result Format 2'!C35</f>
        <v>#VALUE!</v>
      </c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 t="str">
        <v/>
      </c>
      <c r="U9" s="75" t="str">
        <f>T$4</f>
        <v/>
      </c>
      <c r="V9" s="76" t="e">
        <f>'Result Format 2'!V35</f>
        <v>#VALUE!</v>
      </c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 t="str">
        <v/>
      </c>
      <c r="AN9" s="75" t="str">
        <f>AM$4</f>
        <v/>
      </c>
      <c r="AO9" s="76" t="e">
        <f>'Result Format 2'!AO35</f>
        <v>#VALUE!</v>
      </c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 t="str">
        <v/>
      </c>
      <c r="BG9" s="75" t="str">
        <f>BF$4</f>
        <v/>
      </c>
      <c r="BH9" s="76" t="e">
        <f>'Result Format 2'!BH35</f>
        <v>#VALUE!</v>
      </c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 t="str">
        <v/>
      </c>
      <c r="BZ9" s="75" t="str">
        <f>BY$4</f>
        <v/>
      </c>
      <c r="CA9" s="76" t="e">
        <f>'Result Format 2'!CA35</f>
        <v>#VALUE!</v>
      </c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 t="str">
        <v/>
      </c>
      <c r="CS9" s="75" t="str">
        <f>CR$4</f>
        <v/>
      </c>
      <c r="CT9" s="76" t="e">
        <f>'Result Format 2'!CT35</f>
        <v>#VALUE!</v>
      </c>
      <c r="CU9" s="65"/>
      <c r="CV9" s="65"/>
      <c r="CW9" s="65"/>
      <c r="CX9" s="65"/>
      <c r="CY9" s="65"/>
    </row>
    <row r="10" spans="1:103">
      <c r="A10" s="65" t="str">
        <v/>
      </c>
      <c r="B10" s="75" t="str">
        <f>$A$4</f>
        <v/>
      </c>
      <c r="C10" s="76" t="e">
        <f>'Result Format 2'!C36</f>
        <v>#VALUE!</v>
      </c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 t="str">
        <v/>
      </c>
      <c r="U10" s="75" t="str">
        <f>T$4</f>
        <v/>
      </c>
      <c r="V10" s="76" t="e">
        <f>'Result Format 2'!V36</f>
        <v>#VALUE!</v>
      </c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 t="str">
        <v/>
      </c>
      <c r="AN10" s="75" t="str">
        <f>AM$4</f>
        <v/>
      </c>
      <c r="AO10" s="76" t="e">
        <f>'Result Format 2'!AO36</f>
        <v>#VALUE!</v>
      </c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 t="str">
        <v/>
      </c>
      <c r="BG10" s="75" t="str">
        <f>BF$4</f>
        <v/>
      </c>
      <c r="BH10" s="76" t="e">
        <f>'Result Format 2'!BH36</f>
        <v>#VALUE!</v>
      </c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 t="str">
        <v/>
      </c>
      <c r="BZ10" s="75" t="str">
        <f>BY$4</f>
        <v/>
      </c>
      <c r="CA10" s="76" t="e">
        <f>'Result Format 2'!CA36</f>
        <v>#VALUE!</v>
      </c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 t="str">
        <v/>
      </c>
      <c r="CS10" s="75" t="str">
        <f>CR$4</f>
        <v/>
      </c>
      <c r="CT10" s="76" t="e">
        <f>'Result Format 2'!CT36</f>
        <v>#VALUE!</v>
      </c>
      <c r="CU10" s="65"/>
      <c r="CV10" s="65"/>
      <c r="CW10" s="65"/>
      <c r="CX10" s="65"/>
      <c r="CY10" s="65"/>
    </row>
    <row r="11" spans="1:103">
      <c r="A11" s="65" t="str">
        <v/>
      </c>
      <c r="B11" s="75" t="str">
        <f>$A$5</f>
        <v/>
      </c>
      <c r="C11" s="76" t="e">
        <f>'Result Format 2'!D33</f>
        <v>#VALUE!</v>
      </c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 t="str">
        <v/>
      </c>
      <c r="U11" s="75" t="str">
        <f>T$5</f>
        <v/>
      </c>
      <c r="V11" s="76" t="e">
        <f>'Result Format 2'!W33</f>
        <v>#VALUE!</v>
      </c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 t="str">
        <v/>
      </c>
      <c r="AN11" s="75" t="str">
        <f>AM$5</f>
        <v/>
      </c>
      <c r="AO11" s="76" t="e">
        <f>'Result Format 2'!AP33</f>
        <v>#VALUE!</v>
      </c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 t="str">
        <v/>
      </c>
      <c r="BG11" s="75" t="str">
        <f>BF$5</f>
        <v/>
      </c>
      <c r="BH11" s="76" t="e">
        <f>'Result Format 2'!BI33</f>
        <v>#VALUE!</v>
      </c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 t="str">
        <v/>
      </c>
      <c r="BZ11" s="75" t="str">
        <f>BY$5</f>
        <v/>
      </c>
      <c r="CA11" s="76" t="e">
        <f>'Result Format 2'!CB33</f>
        <v>#VALUE!</v>
      </c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 t="str">
        <v/>
      </c>
      <c r="CS11" s="75" t="str">
        <f>CR$5</f>
        <v/>
      </c>
      <c r="CT11" s="76" t="e">
        <f>'Result Format 2'!CU33</f>
        <v>#VALUE!</v>
      </c>
      <c r="CU11" s="65"/>
      <c r="CV11" s="65"/>
      <c r="CW11" s="65"/>
      <c r="CX11" s="65"/>
      <c r="CY11" s="65"/>
    </row>
    <row r="12" spans="1:103">
      <c r="A12" s="65" t="str">
        <v/>
      </c>
      <c r="B12" s="75" t="str">
        <f>$A$5</f>
        <v/>
      </c>
      <c r="C12" s="76" t="e">
        <f>'Result Format 2'!D34</f>
        <v>#VALUE!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 t="str">
        <v/>
      </c>
      <c r="U12" s="75" t="str">
        <f>T$5</f>
        <v/>
      </c>
      <c r="V12" s="76" t="e">
        <f>'Result Format 2'!W34</f>
        <v>#VALUE!</v>
      </c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 t="str">
        <v/>
      </c>
      <c r="AN12" s="75" t="str">
        <f>AM$5</f>
        <v/>
      </c>
      <c r="AO12" s="76" t="e">
        <f>'Result Format 2'!AP34</f>
        <v>#VALUE!</v>
      </c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 t="str">
        <v/>
      </c>
      <c r="BG12" s="75" t="str">
        <f>BF$5</f>
        <v/>
      </c>
      <c r="BH12" s="76" t="e">
        <f>'Result Format 2'!BI34</f>
        <v>#VALUE!</v>
      </c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 t="str">
        <v/>
      </c>
      <c r="BZ12" s="75" t="str">
        <f>BY$5</f>
        <v/>
      </c>
      <c r="CA12" s="76" t="e">
        <f>'Result Format 2'!CB34</f>
        <v>#VALUE!</v>
      </c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 t="str">
        <v/>
      </c>
      <c r="CS12" s="75" t="str">
        <f>CR$5</f>
        <v/>
      </c>
      <c r="CT12" s="76" t="e">
        <f>'Result Format 2'!CU34</f>
        <v>#VALUE!</v>
      </c>
      <c r="CU12" s="65"/>
      <c r="CV12" s="65"/>
      <c r="CW12" s="65"/>
      <c r="CX12" s="65"/>
      <c r="CY12" s="65"/>
    </row>
    <row r="13" spans="1:103">
      <c r="A13" s="65" t="str">
        <v/>
      </c>
      <c r="B13" s="75" t="str">
        <f>$A$5</f>
        <v/>
      </c>
      <c r="C13" s="76" t="e">
        <f>'Result Format 2'!D35</f>
        <v>#VALUE!</v>
      </c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 t="str">
        <v/>
      </c>
      <c r="U13" s="75" t="str">
        <f>T$5</f>
        <v/>
      </c>
      <c r="V13" s="76" t="e">
        <f>'Result Format 2'!W35</f>
        <v>#VALUE!</v>
      </c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 t="str">
        <v/>
      </c>
      <c r="AN13" s="75" t="str">
        <f>AM$5</f>
        <v/>
      </c>
      <c r="AO13" s="76" t="e">
        <f>'Result Format 2'!AP35</f>
        <v>#VALUE!</v>
      </c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 t="str">
        <v/>
      </c>
      <c r="BG13" s="75" t="str">
        <f>BF$5</f>
        <v/>
      </c>
      <c r="BH13" s="76" t="e">
        <f>'Result Format 2'!BI35</f>
        <v>#VALUE!</v>
      </c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 t="str">
        <v/>
      </c>
      <c r="BZ13" s="75" t="str">
        <f>BY$5</f>
        <v/>
      </c>
      <c r="CA13" s="76" t="e">
        <f>'Result Format 2'!CB35</f>
        <v>#VALUE!</v>
      </c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 t="str">
        <v/>
      </c>
      <c r="CS13" s="75" t="str">
        <f>CR$5</f>
        <v/>
      </c>
      <c r="CT13" s="76" t="e">
        <f>'Result Format 2'!CU35</f>
        <v>#VALUE!</v>
      </c>
      <c r="CU13" s="65"/>
      <c r="CV13" s="65"/>
      <c r="CW13" s="65"/>
      <c r="CX13" s="65"/>
      <c r="CY13" s="65"/>
    </row>
    <row r="14" spans="1:103">
      <c r="A14" s="65" t="str">
        <v/>
      </c>
      <c r="B14" s="75" t="str">
        <f>$A$5</f>
        <v/>
      </c>
      <c r="C14" s="76" t="e">
        <f>'Result Format 2'!D36</f>
        <v>#VALUE!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 t="str">
        <v/>
      </c>
      <c r="U14" s="75" t="str">
        <f>T$5</f>
        <v/>
      </c>
      <c r="V14" s="76" t="e">
        <f>'Result Format 2'!W36</f>
        <v>#VALUE!</v>
      </c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 t="str">
        <v/>
      </c>
      <c r="AN14" s="75" t="str">
        <f>AM$5</f>
        <v/>
      </c>
      <c r="AO14" s="76" t="e">
        <f>'Result Format 2'!AP36</f>
        <v>#VALUE!</v>
      </c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 t="str">
        <v/>
      </c>
      <c r="BG14" s="75" t="str">
        <f>BF$5</f>
        <v/>
      </c>
      <c r="BH14" s="76" t="e">
        <f>'Result Format 2'!BI36</f>
        <v>#VALUE!</v>
      </c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 t="str">
        <v/>
      </c>
      <c r="BZ14" s="75" t="str">
        <f>BY$5</f>
        <v/>
      </c>
      <c r="CA14" s="76" t="e">
        <f>'Result Format 2'!CB36</f>
        <v>#VALUE!</v>
      </c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 t="str">
        <v/>
      </c>
      <c r="CS14" s="75" t="str">
        <f>CR$5</f>
        <v/>
      </c>
      <c r="CT14" s="76" t="e">
        <f>'Result Format 2'!CU36</f>
        <v>#VALUE!</v>
      </c>
      <c r="CU14" s="65"/>
      <c r="CV14" s="65"/>
      <c r="CW14" s="65"/>
      <c r="CX14" s="65"/>
      <c r="CY14" s="65"/>
    </row>
    <row r="15" spans="1:103">
      <c r="A15" s="65"/>
      <c r="B15" s="75" t="str">
        <f>$A$6</f>
        <v/>
      </c>
      <c r="C15" s="76" t="e">
        <f>'Result Format 2'!E33</f>
        <v>#VALUE!</v>
      </c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75" t="str">
        <f>T$6</f>
        <v/>
      </c>
      <c r="V15" s="76" t="e">
        <f>'Result Format 2'!X33</f>
        <v>#VALUE!</v>
      </c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75" t="str">
        <f>AM$6</f>
        <v/>
      </c>
      <c r="AO15" s="76" t="e">
        <f>'Result Format 2'!AQ33</f>
        <v>#VALUE!</v>
      </c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75" t="str">
        <f>BF$6</f>
        <v/>
      </c>
      <c r="BH15" s="76" t="e">
        <f>'Result Format 2'!BJ33</f>
        <v>#VALUE!</v>
      </c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75" t="str">
        <f>BY$6</f>
        <v/>
      </c>
      <c r="CA15" s="76" t="e">
        <f>'Result Format 2'!CC33</f>
        <v>#VALUE!</v>
      </c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75" t="str">
        <f>CR$6</f>
        <v/>
      </c>
      <c r="CT15" s="76" t="e">
        <f>'Result Format 2'!CV33</f>
        <v>#VALUE!</v>
      </c>
      <c r="CU15" s="65"/>
      <c r="CV15" s="65"/>
      <c r="CW15" s="65"/>
      <c r="CX15" s="65"/>
      <c r="CY15" s="65"/>
    </row>
    <row r="16" spans="1:103">
      <c r="A16" s="65"/>
      <c r="B16" s="75" t="str">
        <f>$A$6</f>
        <v/>
      </c>
      <c r="C16" s="76" t="e">
        <f>'Result Format 2'!E34</f>
        <v>#VALUE!</v>
      </c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75" t="str">
        <f>T$6</f>
        <v/>
      </c>
      <c r="V16" s="76" t="e">
        <f>'Result Format 2'!X34</f>
        <v>#VALUE!</v>
      </c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75" t="str">
        <f>AM$6</f>
        <v/>
      </c>
      <c r="AO16" s="76" t="e">
        <f>'Result Format 2'!AQ34</f>
        <v>#VALUE!</v>
      </c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75" t="str">
        <f>BF$6</f>
        <v/>
      </c>
      <c r="BH16" s="76" t="e">
        <f>'Result Format 2'!BJ34</f>
        <v>#VALUE!</v>
      </c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75" t="str">
        <f>BY$6</f>
        <v/>
      </c>
      <c r="CA16" s="76" t="e">
        <f>'Result Format 2'!CC34</f>
        <v>#VALUE!</v>
      </c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75" t="str">
        <f>CR$6</f>
        <v/>
      </c>
      <c r="CT16" s="76" t="e">
        <f>'Result Format 2'!CV34</f>
        <v>#VALUE!</v>
      </c>
      <c r="CU16" s="65"/>
      <c r="CV16" s="65"/>
      <c r="CW16" s="65"/>
      <c r="CX16" s="65"/>
      <c r="CY16" s="65"/>
    </row>
    <row r="17" spans="1:103">
      <c r="A17" s="65"/>
      <c r="B17" s="75" t="str">
        <f>$A$6</f>
        <v/>
      </c>
      <c r="C17" s="76" t="e">
        <f>'Result Format 2'!E35</f>
        <v>#VALUE!</v>
      </c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75" t="str">
        <f>T$6</f>
        <v/>
      </c>
      <c r="V17" s="76" t="e">
        <f>'Result Format 2'!X35</f>
        <v>#VALUE!</v>
      </c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75" t="str">
        <f>AM$6</f>
        <v/>
      </c>
      <c r="AO17" s="76" t="e">
        <f>'Result Format 2'!AQ35</f>
        <v>#VALUE!</v>
      </c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75" t="str">
        <f>BF$6</f>
        <v/>
      </c>
      <c r="BH17" s="76" t="e">
        <f>'Result Format 2'!BJ35</f>
        <v>#VALUE!</v>
      </c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75" t="str">
        <f>BY$6</f>
        <v/>
      </c>
      <c r="CA17" s="76" t="e">
        <f>'Result Format 2'!CC35</f>
        <v>#VALUE!</v>
      </c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75" t="str">
        <f>CR$6</f>
        <v/>
      </c>
      <c r="CT17" s="76" t="e">
        <f>'Result Format 2'!CV35</f>
        <v>#VALUE!</v>
      </c>
      <c r="CU17" s="65"/>
      <c r="CV17" s="65"/>
      <c r="CW17" s="65"/>
      <c r="CX17" s="65"/>
      <c r="CY17" s="65"/>
    </row>
    <row r="18" spans="1:103">
      <c r="A18" s="65"/>
      <c r="B18" s="75" t="str">
        <f>$A$6</f>
        <v/>
      </c>
      <c r="C18" s="76" t="e">
        <f>'Result Format 2'!E36</f>
        <v>#VALUE!</v>
      </c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75" t="str">
        <f>T$6</f>
        <v/>
      </c>
      <c r="V18" s="76" t="e">
        <f>'Result Format 2'!X36</f>
        <v>#VALUE!</v>
      </c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75" t="str">
        <f>AM$6</f>
        <v/>
      </c>
      <c r="AO18" s="76" t="e">
        <f>'Result Format 2'!AQ36</f>
        <v>#VALUE!</v>
      </c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75" t="str">
        <f>BF$6</f>
        <v/>
      </c>
      <c r="BH18" s="76" t="e">
        <f>'Result Format 2'!BJ36</f>
        <v>#VALUE!</v>
      </c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75" t="str">
        <f>BY$6</f>
        <v/>
      </c>
      <c r="CA18" s="76" t="e">
        <f>'Result Format 2'!CC36</f>
        <v>#VALUE!</v>
      </c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75" t="str">
        <f>CR$6</f>
        <v/>
      </c>
      <c r="CT18" s="76" t="e">
        <f>'Result Format 2'!CV36</f>
        <v>#VALUE!</v>
      </c>
      <c r="CU18" s="65"/>
      <c r="CV18" s="65"/>
      <c r="CW18" s="65"/>
      <c r="CX18" s="65"/>
      <c r="CY18" s="65"/>
    </row>
    <row r="19" spans="1:103">
      <c r="A19" s="65"/>
      <c r="B19" s="75" t="str">
        <f>$A$7</f>
        <v/>
      </c>
      <c r="C19" s="76" t="e">
        <f>'Result Format 2'!F33</f>
        <v>#VALUE!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75" t="str">
        <f>T$7</f>
        <v/>
      </c>
      <c r="V19" s="76" t="e">
        <f>'Result Format 2'!Y33</f>
        <v>#VALUE!</v>
      </c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75" t="str">
        <f>AM$7</f>
        <v/>
      </c>
      <c r="AO19" s="76" t="e">
        <f>'Result Format 2'!AR33</f>
        <v>#VALUE!</v>
      </c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75" t="str">
        <f>BF$7</f>
        <v/>
      </c>
      <c r="BH19" s="76" t="e">
        <f>'Result Format 2'!BK33</f>
        <v>#VALUE!</v>
      </c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75" t="str">
        <f>BY$7</f>
        <v/>
      </c>
      <c r="CA19" s="76" t="e">
        <f>'Result Format 2'!CD33</f>
        <v>#VALUE!</v>
      </c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75" t="str">
        <f>CR$7</f>
        <v/>
      </c>
      <c r="CT19" s="76" t="e">
        <f>'Result Format 2'!CW33</f>
        <v>#VALUE!</v>
      </c>
      <c r="CU19" s="65"/>
      <c r="CV19" s="65"/>
      <c r="CW19" s="65"/>
      <c r="CX19" s="65"/>
      <c r="CY19" s="65"/>
    </row>
    <row r="20" spans="1:103">
      <c r="A20" s="65"/>
      <c r="B20" s="75" t="str">
        <f>$A$7</f>
        <v/>
      </c>
      <c r="C20" s="76" t="e">
        <f>'Result Format 2'!F34</f>
        <v>#VALUE!</v>
      </c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75" t="str">
        <f>T$7</f>
        <v/>
      </c>
      <c r="V20" s="76" t="e">
        <f>'Result Format 2'!Y34</f>
        <v>#VALUE!</v>
      </c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75" t="str">
        <f>AM$7</f>
        <v/>
      </c>
      <c r="AO20" s="76" t="e">
        <f>'Result Format 2'!AR34</f>
        <v>#VALUE!</v>
      </c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75" t="str">
        <f>BF$7</f>
        <v/>
      </c>
      <c r="BH20" s="76" t="e">
        <f>'Result Format 2'!BK34</f>
        <v>#VALUE!</v>
      </c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75" t="str">
        <f>BY$7</f>
        <v/>
      </c>
      <c r="CA20" s="76" t="e">
        <f>'Result Format 2'!CD34</f>
        <v>#VALUE!</v>
      </c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75" t="str">
        <f>CR$7</f>
        <v/>
      </c>
      <c r="CT20" s="76" t="e">
        <f>'Result Format 2'!CW34</f>
        <v>#VALUE!</v>
      </c>
      <c r="CU20" s="65"/>
      <c r="CV20" s="65"/>
      <c r="CW20" s="65"/>
      <c r="CX20" s="65"/>
      <c r="CY20" s="65"/>
    </row>
    <row r="21" spans="1:103">
      <c r="A21" s="65"/>
      <c r="B21" s="75" t="str">
        <f>$A$7</f>
        <v/>
      </c>
      <c r="C21" s="76" t="e">
        <f>'Result Format 2'!F35</f>
        <v>#VALUE!</v>
      </c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75" t="str">
        <f>T$7</f>
        <v/>
      </c>
      <c r="V21" s="76" t="e">
        <f>'Result Format 2'!Y35</f>
        <v>#VALUE!</v>
      </c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75" t="str">
        <f>AM$7</f>
        <v/>
      </c>
      <c r="AO21" s="76" t="e">
        <f>'Result Format 2'!AR35</f>
        <v>#VALUE!</v>
      </c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75" t="str">
        <f>BF$7</f>
        <v/>
      </c>
      <c r="BH21" s="76" t="e">
        <f>'Result Format 2'!BK35</f>
        <v>#VALUE!</v>
      </c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75" t="str">
        <f>BY$7</f>
        <v/>
      </c>
      <c r="CA21" s="76" t="e">
        <f>'Result Format 2'!CD35</f>
        <v>#VALUE!</v>
      </c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75" t="str">
        <f>CR$7</f>
        <v/>
      </c>
      <c r="CT21" s="76" t="e">
        <f>'Result Format 2'!CW35</f>
        <v>#VALUE!</v>
      </c>
      <c r="CU21" s="65"/>
      <c r="CV21" s="65"/>
      <c r="CW21" s="65"/>
      <c r="CX21" s="65"/>
      <c r="CY21" s="65"/>
    </row>
    <row r="22" spans="1:103">
      <c r="A22" s="65"/>
      <c r="B22" s="75" t="str">
        <f>$A$7</f>
        <v/>
      </c>
      <c r="C22" s="76" t="e">
        <f>'Result Format 2'!F36</f>
        <v>#VALUE!</v>
      </c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75" t="str">
        <f>T$7</f>
        <v/>
      </c>
      <c r="V22" s="76" t="e">
        <f>'Result Format 2'!Y36</f>
        <v>#VALUE!</v>
      </c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75" t="str">
        <f>AM$7</f>
        <v/>
      </c>
      <c r="AO22" s="76" t="e">
        <f>'Result Format 2'!AR36</f>
        <v>#VALUE!</v>
      </c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75" t="str">
        <f>BF$7</f>
        <v/>
      </c>
      <c r="BH22" s="76" t="e">
        <f>'Result Format 2'!BK36</f>
        <v>#VALUE!</v>
      </c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75" t="str">
        <f>BY$7</f>
        <v/>
      </c>
      <c r="CA22" s="76" t="e">
        <f>'Result Format 2'!CD36</f>
        <v>#VALUE!</v>
      </c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75" t="str">
        <f>CR$7</f>
        <v/>
      </c>
      <c r="CT22" s="76" t="e">
        <f>'Result Format 2'!CW36</f>
        <v>#VALUE!</v>
      </c>
      <c r="CU22" s="65"/>
      <c r="CV22" s="65"/>
      <c r="CW22" s="65"/>
      <c r="CX22" s="65"/>
      <c r="CY22" s="65"/>
    </row>
    <row r="23" spans="1:103">
      <c r="A23" s="65"/>
      <c r="B23" s="75" t="str">
        <f>$A$8</f>
        <v/>
      </c>
      <c r="C23" s="76" t="e">
        <f>'Result Format 2'!G33</f>
        <v>#VALUE!</v>
      </c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75" t="str">
        <f>T$8</f>
        <v/>
      </c>
      <c r="V23" s="76" t="e">
        <f>'Result Format 2'!Z33</f>
        <v>#VALUE!</v>
      </c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75" t="str">
        <f>AM$8</f>
        <v/>
      </c>
      <c r="AO23" s="76" t="e">
        <f>'Result Format 2'!AS33</f>
        <v>#VALUE!</v>
      </c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75" t="str">
        <f>BF$8</f>
        <v/>
      </c>
      <c r="BH23" s="76" t="e">
        <f>'Result Format 2'!BL33</f>
        <v>#VALUE!</v>
      </c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75" t="str">
        <f>BY$8</f>
        <v/>
      </c>
      <c r="CA23" s="76" t="e">
        <f>'Result Format 2'!CE33</f>
        <v>#VALUE!</v>
      </c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75" t="str">
        <f>CR$8</f>
        <v/>
      </c>
      <c r="CT23" s="76" t="e">
        <f>'Result Format 2'!CX33</f>
        <v>#VALUE!</v>
      </c>
      <c r="CU23" s="65"/>
      <c r="CV23" s="65"/>
      <c r="CW23" s="65"/>
      <c r="CX23" s="65"/>
      <c r="CY23" s="65"/>
    </row>
    <row r="24" spans="1:103">
      <c r="A24" s="65"/>
      <c r="B24" s="75" t="str">
        <f>$A$8</f>
        <v/>
      </c>
      <c r="C24" s="76" t="e">
        <f>'Result Format 2'!G34</f>
        <v>#VALUE!</v>
      </c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75" t="str">
        <f>T$8</f>
        <v/>
      </c>
      <c r="V24" s="76" t="e">
        <f>'Result Format 2'!Z34</f>
        <v>#VALUE!</v>
      </c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75" t="str">
        <f>AM$8</f>
        <v/>
      </c>
      <c r="AO24" s="76" t="e">
        <f>'Result Format 2'!AS34</f>
        <v>#VALUE!</v>
      </c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75" t="str">
        <f>BF$8</f>
        <v/>
      </c>
      <c r="BH24" s="76" t="e">
        <f>'Result Format 2'!BL34</f>
        <v>#VALUE!</v>
      </c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75" t="str">
        <f>BY$8</f>
        <v/>
      </c>
      <c r="CA24" s="76" t="e">
        <f>'Result Format 2'!CE34</f>
        <v>#VALUE!</v>
      </c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75" t="str">
        <f>CR$8</f>
        <v/>
      </c>
      <c r="CT24" s="76" t="e">
        <f>'Result Format 2'!CX34</f>
        <v>#VALUE!</v>
      </c>
      <c r="CU24" s="65"/>
      <c r="CV24" s="65"/>
      <c r="CW24" s="65"/>
      <c r="CX24" s="65"/>
      <c r="CY24" s="65"/>
    </row>
    <row r="25" spans="1:103">
      <c r="A25" s="65"/>
      <c r="B25" s="75" t="str">
        <f>$A$8</f>
        <v/>
      </c>
      <c r="C25" s="76" t="e">
        <f>'Result Format 2'!G35</f>
        <v>#VALUE!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75" t="str">
        <f>T$8</f>
        <v/>
      </c>
      <c r="V25" s="76" t="e">
        <f>'Result Format 2'!Z35</f>
        <v>#VALUE!</v>
      </c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75" t="str">
        <f>AM$8</f>
        <v/>
      </c>
      <c r="AO25" s="76" t="e">
        <f>'Result Format 2'!AS35</f>
        <v>#VALUE!</v>
      </c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75" t="str">
        <f>BF$8</f>
        <v/>
      </c>
      <c r="BH25" s="76" t="e">
        <f>'Result Format 2'!BL35</f>
        <v>#VALUE!</v>
      </c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75" t="str">
        <f>BY$8</f>
        <v/>
      </c>
      <c r="CA25" s="76" t="e">
        <f>'Result Format 2'!CE35</f>
        <v>#VALUE!</v>
      </c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75" t="str">
        <f>CR$8</f>
        <v/>
      </c>
      <c r="CT25" s="76" t="e">
        <f>'Result Format 2'!CX35</f>
        <v>#VALUE!</v>
      </c>
      <c r="CU25" s="65"/>
      <c r="CV25" s="65"/>
      <c r="CW25" s="65"/>
      <c r="CX25" s="65"/>
      <c r="CY25" s="65"/>
    </row>
    <row r="26" spans="1:103">
      <c r="A26" s="65"/>
      <c r="B26" s="75" t="str">
        <f>$A$8</f>
        <v/>
      </c>
      <c r="C26" s="76" t="e">
        <f>'Result Format 2'!G36</f>
        <v>#VALUE!</v>
      </c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75" t="str">
        <f>T$8</f>
        <v/>
      </c>
      <c r="V26" s="76" t="e">
        <f>'Result Format 2'!Z36</f>
        <v>#VALUE!</v>
      </c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75" t="str">
        <f>AM$8</f>
        <v/>
      </c>
      <c r="AO26" s="76" t="e">
        <f>'Result Format 2'!AS36</f>
        <v>#VALUE!</v>
      </c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75" t="str">
        <f>BF$8</f>
        <v/>
      </c>
      <c r="BH26" s="76" t="e">
        <f>'Result Format 2'!BL36</f>
        <v>#VALUE!</v>
      </c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75" t="str">
        <f>BY$8</f>
        <v/>
      </c>
      <c r="CA26" s="76" t="e">
        <f>'Result Format 2'!CE36</f>
        <v>#VALUE!</v>
      </c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75" t="str">
        <f>CR$8</f>
        <v/>
      </c>
      <c r="CT26" s="76" t="e">
        <f>'Result Format 2'!CX36</f>
        <v>#VALUE!</v>
      </c>
      <c r="CU26" s="65"/>
      <c r="CV26" s="65"/>
      <c r="CW26" s="65"/>
      <c r="CX26" s="65"/>
      <c r="CY26" s="65"/>
    </row>
    <row r="27" spans="1:103">
      <c r="A27" s="65"/>
      <c r="B27" s="75" t="str">
        <f>$A$9</f>
        <v/>
      </c>
      <c r="C27" s="76" t="e">
        <f>'Result Format 2'!H33</f>
        <v>#VALUE!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75" t="str">
        <f>T$9</f>
        <v/>
      </c>
      <c r="V27" s="76" t="e">
        <f>'Result Format 2'!AA33</f>
        <v>#VALUE!</v>
      </c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75" t="str">
        <f>AM$9</f>
        <v/>
      </c>
      <c r="AO27" s="76" t="e">
        <f>'Result Format 2'!AT33</f>
        <v>#VALUE!</v>
      </c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75" t="str">
        <f>BF$9</f>
        <v/>
      </c>
      <c r="BH27" s="76" t="e">
        <f>'Result Format 2'!BM33</f>
        <v>#VALUE!</v>
      </c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75" t="str">
        <f>BY$9</f>
        <v/>
      </c>
      <c r="CA27" s="76" t="e">
        <f>'Result Format 2'!CF33</f>
        <v>#VALUE!</v>
      </c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75" t="str">
        <f>CR$9</f>
        <v/>
      </c>
      <c r="CT27" s="76" t="e">
        <f>'Result Format 2'!CY33</f>
        <v>#VALUE!</v>
      </c>
      <c r="CU27" s="65"/>
      <c r="CV27" s="65"/>
      <c r="CW27" s="65"/>
      <c r="CX27" s="65"/>
      <c r="CY27" s="65"/>
    </row>
    <row r="28" spans="1:103">
      <c r="A28" s="65"/>
      <c r="B28" s="75" t="str">
        <f>$A$9</f>
        <v/>
      </c>
      <c r="C28" s="76" t="e">
        <f>'Result Format 2'!H34</f>
        <v>#VALUE!</v>
      </c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75" t="str">
        <f>T$9</f>
        <v/>
      </c>
      <c r="V28" s="76" t="e">
        <f>'Result Format 2'!AA34</f>
        <v>#VALUE!</v>
      </c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75" t="str">
        <f>AM$9</f>
        <v/>
      </c>
      <c r="AO28" s="76" t="e">
        <f>'Result Format 2'!AT34</f>
        <v>#VALUE!</v>
      </c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75" t="str">
        <f>BF$9</f>
        <v/>
      </c>
      <c r="BH28" s="76" t="e">
        <f>'Result Format 2'!BM34</f>
        <v>#VALUE!</v>
      </c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75" t="str">
        <f>BY$9</f>
        <v/>
      </c>
      <c r="CA28" s="76" t="e">
        <f>'Result Format 2'!CF34</f>
        <v>#VALUE!</v>
      </c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75" t="str">
        <f>CR$9</f>
        <v/>
      </c>
      <c r="CT28" s="76" t="e">
        <f>'Result Format 2'!CY34</f>
        <v>#VALUE!</v>
      </c>
      <c r="CU28" s="65"/>
      <c r="CV28" s="65"/>
      <c r="CW28" s="65"/>
      <c r="CX28" s="65"/>
      <c r="CY28" s="65"/>
    </row>
    <row r="29" spans="1:103">
      <c r="A29" s="65"/>
      <c r="B29" s="75" t="str">
        <f>$A$9</f>
        <v/>
      </c>
      <c r="C29" s="76" t="e">
        <f>'Result Format 2'!H35</f>
        <v>#VALUE!</v>
      </c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75" t="str">
        <f>T$9</f>
        <v/>
      </c>
      <c r="V29" s="76" t="e">
        <f>'Result Format 2'!AA35</f>
        <v>#VALUE!</v>
      </c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75" t="str">
        <f>AM$9</f>
        <v/>
      </c>
      <c r="AO29" s="76" t="e">
        <f>'Result Format 2'!AT35</f>
        <v>#VALUE!</v>
      </c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75" t="str">
        <f>BF$9</f>
        <v/>
      </c>
      <c r="BH29" s="76" t="e">
        <f>'Result Format 2'!BM35</f>
        <v>#VALUE!</v>
      </c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75" t="str">
        <f>BY$9</f>
        <v/>
      </c>
      <c r="CA29" s="76" t="e">
        <f>'Result Format 2'!CF35</f>
        <v>#VALUE!</v>
      </c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75" t="str">
        <f>CR$9</f>
        <v/>
      </c>
      <c r="CT29" s="76" t="e">
        <f>'Result Format 2'!CY35</f>
        <v>#VALUE!</v>
      </c>
      <c r="CU29" s="65"/>
      <c r="CV29" s="65"/>
      <c r="CW29" s="65"/>
      <c r="CX29" s="65"/>
      <c r="CY29" s="65"/>
    </row>
    <row r="30" spans="1:103">
      <c r="A30" s="65"/>
      <c r="B30" s="75" t="str">
        <f>$A$9</f>
        <v/>
      </c>
      <c r="C30" s="76" t="e">
        <f>'Result Format 2'!H36</f>
        <v>#VALUE!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75" t="str">
        <f>T$9</f>
        <v/>
      </c>
      <c r="V30" s="76" t="e">
        <f>'Result Format 2'!AA36</f>
        <v>#VALUE!</v>
      </c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75" t="str">
        <f>AM$9</f>
        <v/>
      </c>
      <c r="AO30" s="76" t="e">
        <f>'Result Format 2'!AT36</f>
        <v>#VALUE!</v>
      </c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75" t="str">
        <f>BF$9</f>
        <v/>
      </c>
      <c r="BH30" s="76" t="e">
        <f>'Result Format 2'!BM36</f>
        <v>#VALUE!</v>
      </c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75" t="str">
        <f>BY$9</f>
        <v/>
      </c>
      <c r="CA30" s="76" t="e">
        <f>'Result Format 2'!CF36</f>
        <v>#VALUE!</v>
      </c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75" t="str">
        <f>CR$9</f>
        <v/>
      </c>
      <c r="CT30" s="76" t="e">
        <f>'Result Format 2'!CY36</f>
        <v>#VALUE!</v>
      </c>
      <c r="CU30" s="65"/>
      <c r="CV30" s="65"/>
      <c r="CW30" s="65"/>
      <c r="CX30" s="65"/>
      <c r="CY30" s="65"/>
    </row>
    <row r="31" spans="1:103">
      <c r="A31" s="65"/>
      <c r="B31" s="75" t="str">
        <f>$A$10</f>
        <v/>
      </c>
      <c r="C31" s="76" t="e">
        <f>'Result Format 2'!I33</f>
        <v>#VALUE!</v>
      </c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75" t="str">
        <f>T$10</f>
        <v/>
      </c>
      <c r="V31" s="76" t="e">
        <f>'Result Format 2'!AB33</f>
        <v>#VALUE!</v>
      </c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75" t="str">
        <f>AM$10</f>
        <v/>
      </c>
      <c r="AO31" s="76" t="e">
        <f>'Result Format 2'!AU33</f>
        <v>#VALUE!</v>
      </c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75" t="str">
        <f>BF$10</f>
        <v/>
      </c>
      <c r="BH31" s="76" t="e">
        <f>'Result Format 2'!BN33</f>
        <v>#VALUE!</v>
      </c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75" t="str">
        <f>BY$10</f>
        <v/>
      </c>
      <c r="CA31" s="76" t="e">
        <f>'Result Format 2'!CG33</f>
        <v>#VALUE!</v>
      </c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75" t="str">
        <f>CR$10</f>
        <v/>
      </c>
      <c r="CT31" s="76" t="e">
        <f>'Result Format 2'!CZ33</f>
        <v>#VALUE!</v>
      </c>
      <c r="CU31" s="65"/>
      <c r="CV31" s="65"/>
      <c r="CW31" s="65"/>
      <c r="CX31" s="65"/>
      <c r="CY31" s="65"/>
    </row>
    <row r="32" spans="1:103">
      <c r="A32" s="65"/>
      <c r="B32" s="75" t="str">
        <f>$A$10</f>
        <v/>
      </c>
      <c r="C32" s="76" t="e">
        <f>'Result Format 2'!I34</f>
        <v>#VALUE!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75" t="str">
        <f>T$10</f>
        <v/>
      </c>
      <c r="V32" s="76" t="e">
        <f>'Result Format 2'!AB34</f>
        <v>#VALUE!</v>
      </c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75" t="str">
        <f>AM$10</f>
        <v/>
      </c>
      <c r="AO32" s="76" t="e">
        <f>'Result Format 2'!AU34</f>
        <v>#VALUE!</v>
      </c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75" t="str">
        <f>BF$10</f>
        <v/>
      </c>
      <c r="BH32" s="76" t="e">
        <f>'Result Format 2'!BN34</f>
        <v>#VALUE!</v>
      </c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75" t="str">
        <f>BY$10</f>
        <v/>
      </c>
      <c r="CA32" s="76" t="e">
        <f>'Result Format 2'!CG34</f>
        <v>#VALUE!</v>
      </c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75" t="str">
        <f>CR$10</f>
        <v/>
      </c>
      <c r="CT32" s="76" t="e">
        <f>'Result Format 2'!CZ34</f>
        <v>#VALUE!</v>
      </c>
      <c r="CU32" s="65"/>
      <c r="CV32" s="65"/>
      <c r="CW32" s="65"/>
      <c r="CX32" s="65"/>
      <c r="CY32" s="65"/>
    </row>
    <row r="33" spans="1:103">
      <c r="A33" s="65"/>
      <c r="B33" s="75" t="str">
        <f>$A$10</f>
        <v/>
      </c>
      <c r="C33" s="76" t="e">
        <f>'Result Format 2'!I35</f>
        <v>#VALUE!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75" t="str">
        <f>T$10</f>
        <v/>
      </c>
      <c r="V33" s="76" t="e">
        <f>'Result Format 2'!AB35</f>
        <v>#VALUE!</v>
      </c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75" t="str">
        <f>AM$10</f>
        <v/>
      </c>
      <c r="AO33" s="76" t="e">
        <f>'Result Format 2'!AU35</f>
        <v>#VALUE!</v>
      </c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75" t="str">
        <f>BF$10</f>
        <v/>
      </c>
      <c r="BH33" s="76" t="e">
        <f>'Result Format 2'!BN35</f>
        <v>#VALUE!</v>
      </c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75" t="str">
        <f>BY$10</f>
        <v/>
      </c>
      <c r="CA33" s="76" t="e">
        <f>'Result Format 2'!CG35</f>
        <v>#VALUE!</v>
      </c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75" t="str">
        <f>CR$10</f>
        <v/>
      </c>
      <c r="CT33" s="76" t="e">
        <f>'Result Format 2'!CZ35</f>
        <v>#VALUE!</v>
      </c>
      <c r="CU33" s="65"/>
      <c r="CV33" s="65"/>
      <c r="CW33" s="65"/>
      <c r="CX33" s="65"/>
      <c r="CY33" s="65"/>
    </row>
    <row r="34" spans="1:103">
      <c r="A34" s="65"/>
      <c r="B34" s="75" t="str">
        <f>$A$10</f>
        <v/>
      </c>
      <c r="C34" s="76" t="e">
        <f>'Result Format 2'!I36</f>
        <v>#VALUE!</v>
      </c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75" t="str">
        <f>T$10</f>
        <v/>
      </c>
      <c r="V34" s="76" t="e">
        <f>'Result Format 2'!AB36</f>
        <v>#VALUE!</v>
      </c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75" t="str">
        <f>AM$10</f>
        <v/>
      </c>
      <c r="AO34" s="76" t="e">
        <f>'Result Format 2'!AU36</f>
        <v>#VALUE!</v>
      </c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75" t="str">
        <f>BF$10</f>
        <v/>
      </c>
      <c r="BH34" s="76" t="e">
        <f>'Result Format 2'!BN36</f>
        <v>#VALUE!</v>
      </c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75" t="str">
        <f>BY$10</f>
        <v/>
      </c>
      <c r="CA34" s="76" t="e">
        <f>'Result Format 2'!CG36</f>
        <v>#VALUE!</v>
      </c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75" t="str">
        <f>CR$10</f>
        <v/>
      </c>
      <c r="CT34" s="76" t="e">
        <f>'Result Format 2'!CZ36</f>
        <v>#VALUE!</v>
      </c>
      <c r="CU34" s="65"/>
      <c r="CV34" s="65"/>
      <c r="CW34" s="65"/>
      <c r="CX34" s="65"/>
      <c r="CY34" s="65"/>
    </row>
    <row r="35" spans="1:103">
      <c r="A35" s="65"/>
      <c r="B35" s="75" t="str">
        <f>$A$11</f>
        <v/>
      </c>
      <c r="C35" s="76" t="e">
        <f>'Result Format 2'!J33</f>
        <v>#VALUE!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75" t="str">
        <f>T$11</f>
        <v/>
      </c>
      <c r="V35" s="76" t="e">
        <f>'Result Format 2'!AC33</f>
        <v>#VALUE!</v>
      </c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75" t="str">
        <f>AM$11</f>
        <v/>
      </c>
      <c r="AO35" s="76" t="e">
        <f>'Result Format 2'!AV33</f>
        <v>#VALUE!</v>
      </c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75" t="str">
        <f>BF$11</f>
        <v/>
      </c>
      <c r="BH35" s="76" t="e">
        <f>'Result Format 2'!BO33</f>
        <v>#VALUE!</v>
      </c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75" t="str">
        <f>BY$11</f>
        <v/>
      </c>
      <c r="CA35" s="76" t="e">
        <f>'Result Format 2'!CH33</f>
        <v>#VALUE!</v>
      </c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75" t="str">
        <f>CR$11</f>
        <v/>
      </c>
      <c r="CT35" s="76" t="e">
        <f>'Result Format 2'!DA33</f>
        <v>#VALUE!</v>
      </c>
      <c r="CU35" s="65"/>
      <c r="CV35" s="65"/>
      <c r="CW35" s="65"/>
      <c r="CX35" s="65"/>
      <c r="CY35" s="65"/>
    </row>
    <row r="36" spans="1:103">
      <c r="A36" s="65"/>
      <c r="B36" s="75" t="str">
        <f>$A$11</f>
        <v/>
      </c>
      <c r="C36" s="76" t="e">
        <f>'Result Format 2'!J34</f>
        <v>#VALUE!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75" t="str">
        <f>T$11</f>
        <v/>
      </c>
      <c r="V36" s="76" t="e">
        <f>'Result Format 2'!AC34</f>
        <v>#VALUE!</v>
      </c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75" t="str">
        <f>AM$11</f>
        <v/>
      </c>
      <c r="AO36" s="76" t="e">
        <f>'Result Format 2'!AV34</f>
        <v>#VALUE!</v>
      </c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75" t="str">
        <f>BF$11</f>
        <v/>
      </c>
      <c r="BH36" s="76" t="e">
        <f>'Result Format 2'!BO34</f>
        <v>#VALUE!</v>
      </c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75" t="str">
        <f>BY$11</f>
        <v/>
      </c>
      <c r="CA36" s="76" t="e">
        <f>'Result Format 2'!CH34</f>
        <v>#VALUE!</v>
      </c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75" t="str">
        <f>CR$11</f>
        <v/>
      </c>
      <c r="CT36" s="76" t="e">
        <f>'Result Format 2'!DA34</f>
        <v>#VALUE!</v>
      </c>
      <c r="CU36" s="65"/>
      <c r="CV36" s="65"/>
      <c r="CW36" s="65"/>
      <c r="CX36" s="65"/>
      <c r="CY36" s="65"/>
    </row>
    <row r="37" spans="1:103">
      <c r="A37" s="65"/>
      <c r="B37" s="75" t="str">
        <f>$A$11</f>
        <v/>
      </c>
      <c r="C37" s="76" t="e">
        <f>'Result Format 2'!J35</f>
        <v>#VALUE!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75" t="str">
        <f>T$11</f>
        <v/>
      </c>
      <c r="V37" s="76" t="e">
        <f>'Result Format 2'!AC35</f>
        <v>#VALUE!</v>
      </c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75" t="str">
        <f>AM$11</f>
        <v/>
      </c>
      <c r="AO37" s="76" t="e">
        <f>'Result Format 2'!AV35</f>
        <v>#VALUE!</v>
      </c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75" t="str">
        <f>BF$11</f>
        <v/>
      </c>
      <c r="BH37" s="76" t="e">
        <f>'Result Format 2'!BO35</f>
        <v>#VALUE!</v>
      </c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75" t="str">
        <f>BY$11</f>
        <v/>
      </c>
      <c r="CA37" s="76" t="e">
        <f>'Result Format 2'!CH35</f>
        <v>#VALUE!</v>
      </c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65"/>
      <c r="CS37" s="75" t="str">
        <f>CR$11</f>
        <v/>
      </c>
      <c r="CT37" s="76" t="e">
        <f>'Result Format 2'!DA35</f>
        <v>#VALUE!</v>
      </c>
      <c r="CU37" s="65"/>
      <c r="CV37" s="65"/>
      <c r="CW37" s="65"/>
      <c r="CX37" s="65"/>
      <c r="CY37" s="65"/>
    </row>
    <row r="38" spans="1:103">
      <c r="A38" s="65"/>
      <c r="B38" s="75" t="str">
        <f>$A$11</f>
        <v/>
      </c>
      <c r="C38" s="76" t="e">
        <f>'Result Format 2'!J36</f>
        <v>#VALUE!</v>
      </c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75" t="str">
        <f>T$11</f>
        <v/>
      </c>
      <c r="V38" s="76" t="e">
        <f>'Result Format 2'!AC36</f>
        <v>#VALUE!</v>
      </c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75" t="str">
        <f>AM$11</f>
        <v/>
      </c>
      <c r="AO38" s="76" t="e">
        <f>'Result Format 2'!AV36</f>
        <v>#VALUE!</v>
      </c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75" t="str">
        <f>BF$11</f>
        <v/>
      </c>
      <c r="BH38" s="76" t="e">
        <f>'Result Format 2'!BO36</f>
        <v>#VALUE!</v>
      </c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75" t="str">
        <f>BY$11</f>
        <v/>
      </c>
      <c r="CA38" s="76" t="e">
        <f>'Result Format 2'!CH36</f>
        <v>#VALUE!</v>
      </c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65"/>
      <c r="CR38" s="65"/>
      <c r="CS38" s="75" t="str">
        <f>CR$11</f>
        <v/>
      </c>
      <c r="CT38" s="76" t="e">
        <f>'Result Format 2'!DA36</f>
        <v>#VALUE!</v>
      </c>
      <c r="CU38" s="65"/>
      <c r="CV38" s="65"/>
      <c r="CW38" s="65"/>
      <c r="CX38" s="65"/>
      <c r="CY38" s="65"/>
    </row>
    <row r="39" spans="1:103">
      <c r="A39" s="65"/>
      <c r="B39" s="75" t="str">
        <f>$A$12</f>
        <v/>
      </c>
      <c r="C39" s="76" t="e">
        <f>'Result Format 2'!K33</f>
        <v>#VALUE!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75" t="str">
        <f>T$12</f>
        <v/>
      </c>
      <c r="V39" s="76" t="e">
        <f>'Result Format 2'!AD33</f>
        <v>#VALUE!</v>
      </c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75" t="str">
        <f>AM$12</f>
        <v/>
      </c>
      <c r="AO39" s="76" t="e">
        <f>'Result Format 2'!AW33</f>
        <v>#VALUE!</v>
      </c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75" t="str">
        <f>BF$12</f>
        <v/>
      </c>
      <c r="BH39" s="76" t="e">
        <f>'Result Format 2'!BP33</f>
        <v>#VALUE!</v>
      </c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75" t="str">
        <f>BY$12</f>
        <v/>
      </c>
      <c r="CA39" s="76" t="e">
        <f>'Result Format 2'!CI33</f>
        <v>#VALUE!</v>
      </c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75" t="str">
        <f>CR$12</f>
        <v/>
      </c>
      <c r="CT39" s="76" t="e">
        <f>'Result Format 2'!DB33</f>
        <v>#VALUE!</v>
      </c>
      <c r="CU39" s="65"/>
      <c r="CV39" s="65"/>
      <c r="CW39" s="65"/>
      <c r="CX39" s="65"/>
      <c r="CY39" s="65"/>
    </row>
    <row r="40" spans="1:103">
      <c r="A40" s="65"/>
      <c r="B40" s="75" t="str">
        <f>$A$12</f>
        <v/>
      </c>
      <c r="C40" s="76" t="e">
        <f>'Result Format 2'!K34</f>
        <v>#VALUE!</v>
      </c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75" t="str">
        <f>T$12</f>
        <v/>
      </c>
      <c r="V40" s="76" t="e">
        <f>'Result Format 2'!AD34</f>
        <v>#VALUE!</v>
      </c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75" t="str">
        <f>AM$12</f>
        <v/>
      </c>
      <c r="AO40" s="76" t="e">
        <f>'Result Format 2'!AW34</f>
        <v>#VALUE!</v>
      </c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75" t="str">
        <f>BF$12</f>
        <v/>
      </c>
      <c r="BH40" s="76" t="e">
        <f>'Result Format 2'!BP34</f>
        <v>#VALUE!</v>
      </c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75" t="str">
        <f>BY$12</f>
        <v/>
      </c>
      <c r="CA40" s="76" t="e">
        <f>'Result Format 2'!CI34</f>
        <v>#VALUE!</v>
      </c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75" t="str">
        <f>CR$12</f>
        <v/>
      </c>
      <c r="CT40" s="76" t="e">
        <f>'Result Format 2'!DB34</f>
        <v>#VALUE!</v>
      </c>
      <c r="CU40" s="65"/>
      <c r="CV40" s="65"/>
      <c r="CW40" s="65"/>
      <c r="CX40" s="65"/>
      <c r="CY40" s="65"/>
    </row>
    <row r="41" spans="1:103">
      <c r="A41" s="65"/>
      <c r="B41" s="75" t="str">
        <f>$A$12</f>
        <v/>
      </c>
      <c r="C41" s="76" t="e">
        <f>'Result Format 2'!K35</f>
        <v>#VALUE!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75" t="str">
        <f>T$12</f>
        <v/>
      </c>
      <c r="V41" s="76" t="e">
        <f>'Result Format 2'!AD35</f>
        <v>#VALUE!</v>
      </c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75" t="str">
        <f>AM$12</f>
        <v/>
      </c>
      <c r="AO41" s="76" t="e">
        <f>'Result Format 2'!AW35</f>
        <v>#VALUE!</v>
      </c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75" t="str">
        <f>BF$12</f>
        <v/>
      </c>
      <c r="BH41" s="76" t="e">
        <f>'Result Format 2'!BP35</f>
        <v>#VALUE!</v>
      </c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75" t="str">
        <f>BY$12</f>
        <v/>
      </c>
      <c r="CA41" s="76" t="e">
        <f>'Result Format 2'!CI35</f>
        <v>#VALUE!</v>
      </c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75" t="str">
        <f>CR$12</f>
        <v/>
      </c>
      <c r="CT41" s="76" t="e">
        <f>'Result Format 2'!DB35</f>
        <v>#VALUE!</v>
      </c>
      <c r="CU41" s="65"/>
      <c r="CV41" s="65"/>
      <c r="CW41" s="65"/>
      <c r="CX41" s="65"/>
      <c r="CY41" s="65"/>
    </row>
    <row r="42" spans="1:103">
      <c r="A42" s="65"/>
      <c r="B42" s="75" t="str">
        <f>$A$12</f>
        <v/>
      </c>
      <c r="C42" s="76" t="e">
        <f>'Result Format 2'!K36</f>
        <v>#VALUE!</v>
      </c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75" t="str">
        <f>T$12</f>
        <v/>
      </c>
      <c r="V42" s="76" t="e">
        <f>'Result Format 2'!AD36</f>
        <v>#VALUE!</v>
      </c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75" t="str">
        <f>AM$12</f>
        <v/>
      </c>
      <c r="AO42" s="76" t="e">
        <f>'Result Format 2'!AW36</f>
        <v>#VALUE!</v>
      </c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75" t="str">
        <f>BF$12</f>
        <v/>
      </c>
      <c r="BH42" s="76" t="e">
        <f>'Result Format 2'!BP36</f>
        <v>#VALUE!</v>
      </c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75" t="str">
        <f>BY$12</f>
        <v/>
      </c>
      <c r="CA42" s="76" t="e">
        <f>'Result Format 2'!CI36</f>
        <v>#VALUE!</v>
      </c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5"/>
      <c r="CR42" s="65"/>
      <c r="CS42" s="75" t="str">
        <f>CR$12</f>
        <v/>
      </c>
      <c r="CT42" s="76" t="e">
        <f>'Result Format 2'!DB36</f>
        <v>#VALUE!</v>
      </c>
      <c r="CU42" s="65"/>
      <c r="CV42" s="65"/>
      <c r="CW42" s="65"/>
      <c r="CX42" s="65"/>
      <c r="CY42" s="65"/>
    </row>
    <row r="43" spans="1:103">
      <c r="A43" s="65"/>
      <c r="B43" s="75" t="str">
        <f>$A$13</f>
        <v/>
      </c>
      <c r="C43" s="76" t="e">
        <f>'Result Format 2'!L33</f>
        <v>#VALUE!</v>
      </c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75" t="str">
        <f>T$13</f>
        <v/>
      </c>
      <c r="V43" s="76" t="e">
        <f>'Result Format 2'!AE33</f>
        <v>#VALUE!</v>
      </c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75" t="str">
        <f>AM$13</f>
        <v/>
      </c>
      <c r="AO43" s="76" t="e">
        <f>'Result Format 2'!AX33</f>
        <v>#VALUE!</v>
      </c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75" t="str">
        <f>BF$13</f>
        <v/>
      </c>
      <c r="BH43" s="76" t="e">
        <f>'Result Format 2'!BQ33</f>
        <v>#VALUE!</v>
      </c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75" t="str">
        <f>BY$13</f>
        <v/>
      </c>
      <c r="CA43" s="76" t="e">
        <f>'Result Format 2'!CJ33</f>
        <v>#VALUE!</v>
      </c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75" t="str">
        <f>CR$13</f>
        <v/>
      </c>
      <c r="CT43" s="76" t="e">
        <f>'Result Format 2'!DC33</f>
        <v>#VALUE!</v>
      </c>
      <c r="CU43" s="65"/>
      <c r="CV43" s="65"/>
      <c r="CW43" s="65"/>
      <c r="CX43" s="65"/>
      <c r="CY43" s="65"/>
    </row>
    <row r="44" spans="1:103">
      <c r="A44" s="65"/>
      <c r="B44" s="75" t="str">
        <f>$A$13</f>
        <v/>
      </c>
      <c r="C44" s="76" t="e">
        <f>'Result Format 2'!L34</f>
        <v>#VALUE!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75" t="str">
        <f>T$13</f>
        <v/>
      </c>
      <c r="V44" s="76" t="e">
        <f>'Result Format 2'!AE34</f>
        <v>#VALUE!</v>
      </c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75" t="str">
        <f>AM$13</f>
        <v/>
      </c>
      <c r="AO44" s="76" t="e">
        <f>'Result Format 2'!AX34</f>
        <v>#VALUE!</v>
      </c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75" t="str">
        <f>BF$13</f>
        <v/>
      </c>
      <c r="BH44" s="76" t="e">
        <f>'Result Format 2'!BQ34</f>
        <v>#VALUE!</v>
      </c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75" t="str">
        <f>BY$13</f>
        <v/>
      </c>
      <c r="CA44" s="76" t="e">
        <f>'Result Format 2'!CJ34</f>
        <v>#VALUE!</v>
      </c>
      <c r="CB44" s="65"/>
      <c r="CC44" s="65"/>
      <c r="CD44" s="65"/>
      <c r="CE44" s="65"/>
      <c r="CF44" s="65"/>
      <c r="CG44" s="65"/>
      <c r="CH44" s="65"/>
      <c r="CI44" s="65"/>
      <c r="CJ44" s="65"/>
      <c r="CK44" s="65"/>
      <c r="CL44" s="65"/>
      <c r="CM44" s="65"/>
      <c r="CN44" s="65"/>
      <c r="CO44" s="65"/>
      <c r="CP44" s="65"/>
      <c r="CQ44" s="65"/>
      <c r="CR44" s="65"/>
      <c r="CS44" s="75" t="str">
        <f>CR$13</f>
        <v/>
      </c>
      <c r="CT44" s="76" t="e">
        <f>'Result Format 2'!DC34</f>
        <v>#VALUE!</v>
      </c>
      <c r="CU44" s="65"/>
      <c r="CV44" s="65"/>
      <c r="CW44" s="65"/>
      <c r="CX44" s="65"/>
      <c r="CY44" s="65"/>
    </row>
    <row r="45" spans="1:103">
      <c r="A45" s="65"/>
      <c r="B45" s="75" t="str">
        <f>$A$13</f>
        <v/>
      </c>
      <c r="C45" s="76" t="e">
        <f>'Result Format 2'!L35</f>
        <v>#VALUE!</v>
      </c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75" t="str">
        <f>T$13</f>
        <v/>
      </c>
      <c r="V45" s="76" t="e">
        <f>'Result Format 2'!AE35</f>
        <v>#VALUE!</v>
      </c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75" t="str">
        <f>AM$13</f>
        <v/>
      </c>
      <c r="AO45" s="76" t="e">
        <f>'Result Format 2'!AX35</f>
        <v>#VALUE!</v>
      </c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75" t="str">
        <f>BF$13</f>
        <v/>
      </c>
      <c r="BH45" s="76" t="e">
        <f>'Result Format 2'!BQ35</f>
        <v>#VALUE!</v>
      </c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75" t="str">
        <f>BY$13</f>
        <v/>
      </c>
      <c r="CA45" s="76" t="e">
        <f>'Result Format 2'!CJ35</f>
        <v>#VALUE!</v>
      </c>
      <c r="CB45" s="65"/>
      <c r="CC45" s="65"/>
      <c r="CD45" s="65"/>
      <c r="CE45" s="65"/>
      <c r="CF45" s="65"/>
      <c r="CG45" s="65"/>
      <c r="CH45" s="65"/>
      <c r="CI45" s="65"/>
      <c r="CJ45" s="65"/>
      <c r="CK45" s="65"/>
      <c r="CL45" s="65"/>
      <c r="CM45" s="65"/>
      <c r="CN45" s="65"/>
      <c r="CO45" s="65"/>
      <c r="CP45" s="65"/>
      <c r="CQ45" s="65"/>
      <c r="CR45" s="65"/>
      <c r="CS45" s="75" t="str">
        <f>CR$13</f>
        <v/>
      </c>
      <c r="CT45" s="76" t="e">
        <f>'Result Format 2'!DC35</f>
        <v>#VALUE!</v>
      </c>
      <c r="CU45" s="65"/>
      <c r="CV45" s="65"/>
      <c r="CW45" s="65"/>
      <c r="CX45" s="65"/>
      <c r="CY45" s="65"/>
    </row>
    <row r="46" spans="1:103">
      <c r="A46" s="65"/>
      <c r="B46" s="75" t="str">
        <f>$A$13</f>
        <v/>
      </c>
      <c r="C46" s="76" t="e">
        <f>'Result Format 2'!L36</f>
        <v>#VALUE!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75" t="str">
        <f>T$13</f>
        <v/>
      </c>
      <c r="V46" s="76" t="e">
        <f>'Result Format 2'!AE36</f>
        <v>#VALUE!</v>
      </c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75" t="str">
        <f>AM$13</f>
        <v/>
      </c>
      <c r="AO46" s="76" t="e">
        <f>'Result Format 2'!AX36</f>
        <v>#VALUE!</v>
      </c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75" t="str">
        <f>BF$13</f>
        <v/>
      </c>
      <c r="BH46" s="76" t="e">
        <f>'Result Format 2'!BQ36</f>
        <v>#VALUE!</v>
      </c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5"/>
      <c r="BY46" s="65"/>
      <c r="BZ46" s="75" t="str">
        <f>BY$13</f>
        <v/>
      </c>
      <c r="CA46" s="76" t="e">
        <f>'Result Format 2'!CJ36</f>
        <v>#VALUE!</v>
      </c>
      <c r="CB46" s="65"/>
      <c r="CC46" s="65"/>
      <c r="CD46" s="65"/>
      <c r="CE46" s="65"/>
      <c r="CF46" s="65"/>
      <c r="CG46" s="65"/>
      <c r="CH46" s="65"/>
      <c r="CI46" s="65"/>
      <c r="CJ46" s="65"/>
      <c r="CK46" s="65"/>
      <c r="CL46" s="65"/>
      <c r="CM46" s="65"/>
      <c r="CN46" s="65"/>
      <c r="CO46" s="65"/>
      <c r="CP46" s="65"/>
      <c r="CQ46" s="65"/>
      <c r="CR46" s="65"/>
      <c r="CS46" s="75" t="str">
        <f>CR$13</f>
        <v/>
      </c>
      <c r="CT46" s="76" t="e">
        <f>'Result Format 2'!DC36</f>
        <v>#VALUE!</v>
      </c>
      <c r="CU46" s="65"/>
      <c r="CV46" s="65"/>
      <c r="CW46" s="65"/>
      <c r="CX46" s="65"/>
      <c r="CY46" s="65"/>
    </row>
    <row r="47" spans="1:103">
      <c r="A47" s="65"/>
      <c r="B47" s="75" t="str">
        <f>$A$14</f>
        <v/>
      </c>
      <c r="C47" s="76" t="e">
        <f>'Result Format 2'!M33</f>
        <v>#VALUE!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75" t="str">
        <f>T$14</f>
        <v/>
      </c>
      <c r="V47" s="76" t="e">
        <f>'Result Format 2'!AF33</f>
        <v>#VALUE!</v>
      </c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75" t="str">
        <f>AM$14</f>
        <v/>
      </c>
      <c r="AO47" s="76" t="e">
        <f>'Result Format 2'!AY33</f>
        <v>#VALUE!</v>
      </c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75" t="str">
        <f>BF$14</f>
        <v/>
      </c>
      <c r="BH47" s="76" t="e">
        <f>'Result Format 2'!BR33</f>
        <v>#VALUE!</v>
      </c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75" t="str">
        <f>BY$14</f>
        <v/>
      </c>
      <c r="CA47" s="76" t="e">
        <f>'Result Format 2'!CK33</f>
        <v>#VALUE!</v>
      </c>
      <c r="CB47" s="65"/>
      <c r="CC47" s="65"/>
      <c r="CD47" s="65"/>
      <c r="CE47" s="65"/>
      <c r="CF47" s="65"/>
      <c r="CG47" s="65"/>
      <c r="CH47" s="65"/>
      <c r="CI47" s="65"/>
      <c r="CJ47" s="65"/>
      <c r="CK47" s="65"/>
      <c r="CL47" s="65"/>
      <c r="CM47" s="65"/>
      <c r="CN47" s="65"/>
      <c r="CO47" s="65"/>
      <c r="CP47" s="65"/>
      <c r="CQ47" s="65"/>
      <c r="CR47" s="65"/>
      <c r="CS47" s="75" t="str">
        <f>CR$14</f>
        <v/>
      </c>
      <c r="CT47" s="76" t="e">
        <f>'Result Format 2'!DD33</f>
        <v>#VALUE!</v>
      </c>
      <c r="CU47" s="65"/>
      <c r="CV47" s="65"/>
      <c r="CW47" s="65"/>
      <c r="CX47" s="65"/>
      <c r="CY47" s="65"/>
    </row>
    <row r="48" spans="1:103">
      <c r="A48" s="65"/>
      <c r="B48" s="75" t="str">
        <f>$A$14</f>
        <v/>
      </c>
      <c r="C48" s="76" t="e">
        <f>'Result Format 2'!M34</f>
        <v>#VALUE!</v>
      </c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75" t="str">
        <f>T$14</f>
        <v/>
      </c>
      <c r="V48" s="76" t="e">
        <f>'Result Format 2'!AF34</f>
        <v>#VALUE!</v>
      </c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75" t="str">
        <f>AM$14</f>
        <v/>
      </c>
      <c r="AO48" s="76" t="e">
        <f>'Result Format 2'!AY34</f>
        <v>#VALUE!</v>
      </c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75" t="str">
        <f>BF$14</f>
        <v/>
      </c>
      <c r="BH48" s="76" t="e">
        <f>'Result Format 2'!BR34</f>
        <v>#VALUE!</v>
      </c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75" t="str">
        <f>BY$14</f>
        <v/>
      </c>
      <c r="CA48" s="76" t="e">
        <f>'Result Format 2'!CK34</f>
        <v>#VALUE!</v>
      </c>
      <c r="CB48" s="65"/>
      <c r="CC48" s="65"/>
      <c r="CD48" s="65"/>
      <c r="CE48" s="65"/>
      <c r="CF48" s="65"/>
      <c r="CG48" s="65"/>
      <c r="CH48" s="65"/>
      <c r="CI48" s="65"/>
      <c r="CJ48" s="65"/>
      <c r="CK48" s="65"/>
      <c r="CL48" s="65"/>
      <c r="CM48" s="65"/>
      <c r="CN48" s="65"/>
      <c r="CO48" s="65"/>
      <c r="CP48" s="65"/>
      <c r="CQ48" s="65"/>
      <c r="CR48" s="65"/>
      <c r="CS48" s="75" t="str">
        <f>CR$14</f>
        <v/>
      </c>
      <c r="CT48" s="76" t="e">
        <f>'Result Format 2'!DD34</f>
        <v>#VALUE!</v>
      </c>
      <c r="CU48" s="65"/>
      <c r="CV48" s="65"/>
      <c r="CW48" s="65"/>
      <c r="CX48" s="65"/>
      <c r="CY48" s="65"/>
    </row>
    <row r="49" spans="1:103">
      <c r="A49" s="65"/>
      <c r="B49" s="75" t="str">
        <f>$A$14</f>
        <v/>
      </c>
      <c r="C49" s="76" t="e">
        <f>'Result Format 2'!M35</f>
        <v>#VALUE!</v>
      </c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75" t="str">
        <f>T$14</f>
        <v/>
      </c>
      <c r="V49" s="76" t="e">
        <f>'Result Format 2'!AF35</f>
        <v>#VALUE!</v>
      </c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75" t="str">
        <f>AM$14</f>
        <v/>
      </c>
      <c r="AO49" s="76" t="e">
        <f>'Result Format 2'!AY35</f>
        <v>#VALUE!</v>
      </c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75" t="str">
        <f>BF$14</f>
        <v/>
      </c>
      <c r="BH49" s="76" t="e">
        <f>'Result Format 2'!BR35</f>
        <v>#VALUE!</v>
      </c>
      <c r="BI49" s="65"/>
      <c r="BJ49" s="65"/>
      <c r="BK49" s="65"/>
      <c r="BL49" s="65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75" t="str">
        <f>BY$14</f>
        <v/>
      </c>
      <c r="CA49" s="76" t="e">
        <f>'Result Format 2'!CK35</f>
        <v>#VALUE!</v>
      </c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75" t="str">
        <f>CR$14</f>
        <v/>
      </c>
      <c r="CT49" s="76" t="e">
        <f>'Result Format 2'!DD35</f>
        <v>#VALUE!</v>
      </c>
      <c r="CU49" s="65"/>
      <c r="CV49" s="65"/>
      <c r="CW49" s="65"/>
      <c r="CX49" s="65"/>
      <c r="CY49" s="65"/>
    </row>
    <row r="50" spans="1:103" ht="15" thickBot="1">
      <c r="A50" s="65"/>
      <c r="B50" s="77" t="str">
        <f>$A$14</f>
        <v/>
      </c>
      <c r="C50" s="78" t="e">
        <f>'Result Format 2'!M36</f>
        <v>#VALUE!</v>
      </c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77" t="str">
        <f>T$14</f>
        <v/>
      </c>
      <c r="V50" s="78" t="e">
        <f>'Result Format 2'!AF36</f>
        <v>#VALUE!</v>
      </c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77" t="str">
        <f>AM$14</f>
        <v/>
      </c>
      <c r="AO50" s="78" t="e">
        <f>'Result Format 2'!AY36</f>
        <v>#VALUE!</v>
      </c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77" t="str">
        <f>BF$14</f>
        <v/>
      </c>
      <c r="BH50" s="78" t="e">
        <f>'Result Format 2'!BR36</f>
        <v>#VALUE!</v>
      </c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77" t="str">
        <f>BY$14</f>
        <v/>
      </c>
      <c r="CA50" s="78" t="e">
        <f>'Result Format 2'!CK36</f>
        <v>#VALUE!</v>
      </c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77" t="str">
        <f>CR$14</f>
        <v/>
      </c>
      <c r="CT50" s="78" t="e">
        <f>'Result Format 2'!DD36</f>
        <v>#VALUE!</v>
      </c>
      <c r="CU50" s="65"/>
      <c r="CV50" s="65"/>
      <c r="CW50" s="65"/>
      <c r="CX50" s="65"/>
      <c r="CY50" s="65"/>
    </row>
    <row r="51" spans="1:103">
      <c r="A51" s="65"/>
      <c r="B51" s="288"/>
      <c r="C51" s="288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</row>
    <row r="52" spans="1:103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</row>
    <row r="53" spans="1:103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</row>
    <row r="54" spans="1:103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</row>
    <row r="55" spans="1:103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</row>
    <row r="56" spans="1:103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</row>
    <row r="57" spans="1:103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</row>
    <row r="58" spans="1:103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</row>
  </sheetData>
  <phoneticPr fontId="2"/>
  <pageMargins left="0.7" right="0.7" top="0.75" bottom="0.75" header="0.3" footer="0.3"/>
  <pageSetup paperSize="9" orientation="portrait" r:id="rId1"/>
  <headerFooter>
    <oddHeader>&amp;F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22"/>
  <sheetViews>
    <sheetView workbookViewId="0">
      <selection activeCell="U39" sqref="U39"/>
    </sheetView>
  </sheetViews>
  <sheetFormatPr baseColWidth="10" defaultColWidth="10.796875" defaultRowHeight="14"/>
  <cols>
    <col min="1" max="33" width="11.3984375" bestFit="1" customWidth="1"/>
  </cols>
  <sheetData>
    <row r="1" spans="1:35">
      <c r="A1" s="289">
        <v>0.39394000000000001</v>
      </c>
      <c r="B1" s="289">
        <v>6.0609999999999997E-2</v>
      </c>
      <c r="C1" s="289">
        <v>6.0609999999999997E-2</v>
      </c>
      <c r="D1" s="289">
        <v>6.0609999999999997E-2</v>
      </c>
      <c r="E1" s="289">
        <v>6.0609999999999997E-2</v>
      </c>
      <c r="F1" s="289">
        <v>6.0609999999999997E-2</v>
      </c>
      <c r="G1" s="289">
        <v>6.0609999999999997E-2</v>
      </c>
      <c r="H1" s="289">
        <v>6.0609999999999997E-2</v>
      </c>
      <c r="I1" s="289">
        <v>6.0609999999999997E-2</v>
      </c>
      <c r="J1" s="289">
        <v>6.0609999999999997E-2</v>
      </c>
      <c r="K1" s="289">
        <v>6.0609999999999997E-2</v>
      </c>
      <c r="L1" s="289">
        <v>0.30303000000000002</v>
      </c>
      <c r="M1" s="289">
        <v>-3.0300000000000001E-2</v>
      </c>
      <c r="N1" s="289">
        <v>-3.0300000000000001E-2</v>
      </c>
      <c r="O1" s="289">
        <v>-3.0300000000000001E-2</v>
      </c>
      <c r="P1" s="289">
        <v>-3.0300000000000001E-2</v>
      </c>
      <c r="Q1" s="289">
        <v>-3.0300000000000001E-2</v>
      </c>
      <c r="R1" s="289">
        <v>-3.0300000000000001E-2</v>
      </c>
      <c r="S1" s="289">
        <v>-3.0300000000000001E-2</v>
      </c>
      <c r="T1" s="289">
        <v>-3.0300000000000001E-2</v>
      </c>
      <c r="U1" s="289">
        <v>-3.0300000000000001E-2</v>
      </c>
      <c r="V1" s="289">
        <v>-3.0300000000000001E-2</v>
      </c>
      <c r="W1" s="289">
        <v>0.30303000000000002</v>
      </c>
      <c r="X1" s="289">
        <v>-3.0300000000000001E-2</v>
      </c>
      <c r="Y1" s="289">
        <v>-3.0300000000000001E-2</v>
      </c>
      <c r="Z1" s="289">
        <v>-3.0300000000000001E-2</v>
      </c>
      <c r="AA1" s="289">
        <v>-3.0300000000000001E-2</v>
      </c>
      <c r="AB1" s="289">
        <v>-3.0300000000000001E-2</v>
      </c>
      <c r="AC1" s="289">
        <v>-3.0300000000000001E-2</v>
      </c>
      <c r="AD1" s="289">
        <v>-3.0300000000000001E-2</v>
      </c>
      <c r="AE1" s="289">
        <v>-3.0300000000000001E-2</v>
      </c>
      <c r="AF1" s="289">
        <v>-3.0300000000000001E-2</v>
      </c>
      <c r="AG1" s="289">
        <v>-3.0300000000000001E-2</v>
      </c>
      <c r="AH1" s="65"/>
      <c r="AI1" s="65"/>
    </row>
    <row r="2" spans="1:35">
      <c r="A2" s="289">
        <v>-9.0910000000000005E-2</v>
      </c>
      <c r="B2" s="289">
        <v>-9.0910000000000005E-2</v>
      </c>
      <c r="C2" s="289">
        <v>-9.0910000000000005E-2</v>
      </c>
      <c r="D2" s="289">
        <v>-9.0910000000000005E-2</v>
      </c>
      <c r="E2" s="289">
        <v>-9.0910000000000005E-2</v>
      </c>
      <c r="F2" s="289">
        <v>-9.0910000000000005E-2</v>
      </c>
      <c r="G2" s="289">
        <v>-9.0910000000000005E-2</v>
      </c>
      <c r="H2" s="289">
        <v>-9.0910000000000005E-2</v>
      </c>
      <c r="I2" s="289">
        <v>-9.0910000000000005E-2</v>
      </c>
      <c r="J2" s="289">
        <v>-9.0910000000000005E-2</v>
      </c>
      <c r="K2" s="289">
        <v>-9.0910000000000005E-2</v>
      </c>
      <c r="L2" s="289">
        <v>9.0910000000000005E-2</v>
      </c>
      <c r="M2" s="289">
        <v>9.0910000000000005E-2</v>
      </c>
      <c r="N2" s="289">
        <v>9.0910000000000005E-2</v>
      </c>
      <c r="O2" s="289">
        <v>9.0910000000000005E-2</v>
      </c>
      <c r="P2" s="289">
        <v>9.0910000000000005E-2</v>
      </c>
      <c r="Q2" s="289">
        <v>9.0910000000000005E-2</v>
      </c>
      <c r="R2" s="289">
        <v>9.0910000000000005E-2</v>
      </c>
      <c r="S2" s="289">
        <v>9.0910000000000005E-2</v>
      </c>
      <c r="T2" s="289">
        <v>9.0910000000000005E-2</v>
      </c>
      <c r="U2" s="289">
        <v>9.0910000000000005E-2</v>
      </c>
      <c r="V2" s="289">
        <v>9.0910000000000005E-2</v>
      </c>
      <c r="W2" s="289">
        <v>0</v>
      </c>
      <c r="X2" s="289">
        <v>0</v>
      </c>
      <c r="Y2" s="289">
        <v>0</v>
      </c>
      <c r="Z2" s="289">
        <v>0</v>
      </c>
      <c r="AA2" s="289">
        <v>0</v>
      </c>
      <c r="AB2" s="289">
        <v>0</v>
      </c>
      <c r="AC2" s="289">
        <v>0</v>
      </c>
      <c r="AD2" s="289">
        <v>0</v>
      </c>
      <c r="AE2" s="289">
        <v>0</v>
      </c>
      <c r="AF2" s="289">
        <v>0</v>
      </c>
      <c r="AG2" s="289">
        <v>0</v>
      </c>
      <c r="AH2" s="65"/>
      <c r="AI2" s="65"/>
    </row>
    <row r="3" spans="1:35">
      <c r="A3" s="289">
        <v>-9.0910000000000005E-2</v>
      </c>
      <c r="B3" s="289">
        <v>-9.0910000000000005E-2</v>
      </c>
      <c r="C3" s="289">
        <v>-9.0910000000000005E-2</v>
      </c>
      <c r="D3" s="289">
        <v>-9.0910000000000005E-2</v>
      </c>
      <c r="E3" s="289">
        <v>-9.0910000000000005E-2</v>
      </c>
      <c r="F3" s="289">
        <v>-9.0910000000000005E-2</v>
      </c>
      <c r="G3" s="289">
        <v>-9.0910000000000005E-2</v>
      </c>
      <c r="H3" s="289">
        <v>-9.0910000000000005E-2</v>
      </c>
      <c r="I3" s="289">
        <v>-9.0910000000000005E-2</v>
      </c>
      <c r="J3" s="289">
        <v>-9.0910000000000005E-2</v>
      </c>
      <c r="K3" s="289">
        <v>-9.0910000000000005E-2</v>
      </c>
      <c r="L3" s="289">
        <v>0</v>
      </c>
      <c r="M3" s="289">
        <v>0</v>
      </c>
      <c r="N3" s="289">
        <v>0</v>
      </c>
      <c r="O3" s="289">
        <v>0</v>
      </c>
      <c r="P3" s="289">
        <v>0</v>
      </c>
      <c r="Q3" s="289">
        <v>0</v>
      </c>
      <c r="R3" s="289">
        <v>0</v>
      </c>
      <c r="S3" s="289">
        <v>0</v>
      </c>
      <c r="T3" s="289">
        <v>0</v>
      </c>
      <c r="U3" s="289">
        <v>0</v>
      </c>
      <c r="V3" s="289">
        <v>0</v>
      </c>
      <c r="W3" s="289">
        <v>9.0910000000000005E-2</v>
      </c>
      <c r="X3" s="289">
        <v>9.0910000000000005E-2</v>
      </c>
      <c r="Y3" s="289">
        <v>9.0910000000000005E-2</v>
      </c>
      <c r="Z3" s="289">
        <v>9.0910000000000005E-2</v>
      </c>
      <c r="AA3" s="289">
        <v>9.0910000000000005E-2</v>
      </c>
      <c r="AB3" s="289">
        <v>9.0910000000000005E-2</v>
      </c>
      <c r="AC3" s="289">
        <v>9.0910000000000005E-2</v>
      </c>
      <c r="AD3" s="289">
        <v>9.0910000000000005E-2</v>
      </c>
      <c r="AE3" s="289">
        <v>9.0910000000000005E-2</v>
      </c>
      <c r="AF3" s="289">
        <v>9.0910000000000005E-2</v>
      </c>
      <c r="AG3" s="289">
        <v>9.0910000000000005E-2</v>
      </c>
      <c r="AH3" s="65"/>
      <c r="AI3" s="65"/>
    </row>
    <row r="4" spans="1:35">
      <c r="A4" s="289">
        <v>-0.33333000000000002</v>
      </c>
      <c r="B4" s="289">
        <v>0.33333000000000002</v>
      </c>
      <c r="C4" s="289">
        <v>0</v>
      </c>
      <c r="D4" s="289">
        <v>0</v>
      </c>
      <c r="E4" s="289">
        <v>0</v>
      </c>
      <c r="F4" s="289">
        <v>0</v>
      </c>
      <c r="G4" s="289">
        <v>0</v>
      </c>
      <c r="H4" s="289">
        <v>0</v>
      </c>
      <c r="I4" s="289">
        <v>0</v>
      </c>
      <c r="J4" s="289">
        <v>0</v>
      </c>
      <c r="K4" s="289">
        <v>0</v>
      </c>
      <c r="L4" s="289">
        <v>-0.33333000000000002</v>
      </c>
      <c r="M4" s="289">
        <v>0.33333000000000002</v>
      </c>
      <c r="N4" s="289">
        <v>0</v>
      </c>
      <c r="O4" s="289">
        <v>0</v>
      </c>
      <c r="P4" s="289">
        <v>0</v>
      </c>
      <c r="Q4" s="289">
        <v>0</v>
      </c>
      <c r="R4" s="289">
        <v>0</v>
      </c>
      <c r="S4" s="289">
        <v>0</v>
      </c>
      <c r="T4" s="289">
        <v>0</v>
      </c>
      <c r="U4" s="289">
        <v>0</v>
      </c>
      <c r="V4" s="289">
        <v>0</v>
      </c>
      <c r="W4" s="289">
        <v>-0.33333000000000002</v>
      </c>
      <c r="X4" s="289">
        <v>0.33333000000000002</v>
      </c>
      <c r="Y4" s="289">
        <v>0</v>
      </c>
      <c r="Z4" s="289">
        <v>0</v>
      </c>
      <c r="AA4" s="289">
        <v>0</v>
      </c>
      <c r="AB4" s="289">
        <v>0</v>
      </c>
      <c r="AC4" s="289">
        <v>0</v>
      </c>
      <c r="AD4" s="289">
        <v>0</v>
      </c>
      <c r="AE4" s="289">
        <v>0</v>
      </c>
      <c r="AF4" s="289">
        <v>0</v>
      </c>
      <c r="AG4" s="289">
        <v>0</v>
      </c>
      <c r="AH4" s="65"/>
      <c r="AI4" s="65"/>
    </row>
    <row r="5" spans="1:35">
      <c r="A5" s="289">
        <v>-0.33333000000000002</v>
      </c>
      <c r="B5" s="289">
        <v>0</v>
      </c>
      <c r="C5" s="289">
        <v>0.33333000000000002</v>
      </c>
      <c r="D5" s="289">
        <v>0</v>
      </c>
      <c r="E5" s="289">
        <v>0</v>
      </c>
      <c r="F5" s="289">
        <v>0</v>
      </c>
      <c r="G5" s="289">
        <v>0</v>
      </c>
      <c r="H5" s="289">
        <v>0</v>
      </c>
      <c r="I5" s="289">
        <v>0</v>
      </c>
      <c r="J5" s="289">
        <v>0</v>
      </c>
      <c r="K5" s="289">
        <v>0</v>
      </c>
      <c r="L5" s="289">
        <v>-0.33333000000000002</v>
      </c>
      <c r="M5" s="289">
        <v>0</v>
      </c>
      <c r="N5" s="289">
        <v>0.33333000000000002</v>
      </c>
      <c r="O5" s="289">
        <v>0</v>
      </c>
      <c r="P5" s="289">
        <v>0</v>
      </c>
      <c r="Q5" s="289">
        <v>0</v>
      </c>
      <c r="R5" s="289">
        <v>0</v>
      </c>
      <c r="S5" s="289">
        <v>0</v>
      </c>
      <c r="T5" s="289">
        <v>0</v>
      </c>
      <c r="U5" s="289">
        <v>0</v>
      </c>
      <c r="V5" s="289">
        <v>0</v>
      </c>
      <c r="W5" s="289">
        <v>-0.33333000000000002</v>
      </c>
      <c r="X5" s="289">
        <v>0</v>
      </c>
      <c r="Y5" s="289">
        <v>0.33333000000000002</v>
      </c>
      <c r="Z5" s="289">
        <v>0</v>
      </c>
      <c r="AA5" s="289">
        <v>0</v>
      </c>
      <c r="AB5" s="289">
        <v>0</v>
      </c>
      <c r="AC5" s="289">
        <v>0</v>
      </c>
      <c r="AD5" s="289">
        <v>0</v>
      </c>
      <c r="AE5" s="289">
        <v>0</v>
      </c>
      <c r="AF5" s="289">
        <v>0</v>
      </c>
      <c r="AG5" s="289">
        <v>0</v>
      </c>
      <c r="AH5" s="65"/>
      <c r="AI5" s="65"/>
    </row>
    <row r="6" spans="1:35">
      <c r="A6" s="289">
        <v>-0.33333000000000002</v>
      </c>
      <c r="B6" s="289">
        <v>0</v>
      </c>
      <c r="C6" s="289">
        <v>0</v>
      </c>
      <c r="D6" s="289">
        <v>0.33333000000000002</v>
      </c>
      <c r="E6" s="289">
        <v>0</v>
      </c>
      <c r="F6" s="289">
        <v>0</v>
      </c>
      <c r="G6" s="289">
        <v>0</v>
      </c>
      <c r="H6" s="289">
        <v>0</v>
      </c>
      <c r="I6" s="289">
        <v>0</v>
      </c>
      <c r="J6" s="289">
        <v>0</v>
      </c>
      <c r="K6" s="289">
        <v>0</v>
      </c>
      <c r="L6" s="289">
        <v>-0.33333000000000002</v>
      </c>
      <c r="M6" s="289">
        <v>0</v>
      </c>
      <c r="N6" s="289">
        <v>0</v>
      </c>
      <c r="O6" s="289">
        <v>0.33333000000000002</v>
      </c>
      <c r="P6" s="289">
        <v>0</v>
      </c>
      <c r="Q6" s="289">
        <v>0</v>
      </c>
      <c r="R6" s="289">
        <v>0</v>
      </c>
      <c r="S6" s="289">
        <v>0</v>
      </c>
      <c r="T6" s="289">
        <v>0</v>
      </c>
      <c r="U6" s="289">
        <v>0</v>
      </c>
      <c r="V6" s="289">
        <v>0</v>
      </c>
      <c r="W6" s="289">
        <v>-0.33333000000000002</v>
      </c>
      <c r="X6" s="289">
        <v>0</v>
      </c>
      <c r="Y6" s="289">
        <v>0</v>
      </c>
      <c r="Z6" s="289">
        <v>0.33333000000000002</v>
      </c>
      <c r="AA6" s="289">
        <v>0</v>
      </c>
      <c r="AB6" s="289">
        <v>0</v>
      </c>
      <c r="AC6" s="289">
        <v>0</v>
      </c>
      <c r="AD6" s="289">
        <v>0</v>
      </c>
      <c r="AE6" s="289">
        <v>0</v>
      </c>
      <c r="AF6" s="289">
        <v>0</v>
      </c>
      <c r="AG6" s="289">
        <v>0</v>
      </c>
      <c r="AH6" s="65"/>
      <c r="AI6" s="65"/>
    </row>
    <row r="7" spans="1:35">
      <c r="A7" s="289">
        <v>-0.33333000000000002</v>
      </c>
      <c r="B7" s="289">
        <v>0</v>
      </c>
      <c r="C7" s="289">
        <v>0</v>
      </c>
      <c r="D7" s="289">
        <v>0</v>
      </c>
      <c r="E7" s="289">
        <v>0.33333000000000002</v>
      </c>
      <c r="F7" s="289">
        <v>0</v>
      </c>
      <c r="G7" s="289">
        <v>0</v>
      </c>
      <c r="H7" s="289">
        <v>0</v>
      </c>
      <c r="I7" s="289">
        <v>0</v>
      </c>
      <c r="J7" s="289">
        <v>0</v>
      </c>
      <c r="K7" s="289">
        <v>0</v>
      </c>
      <c r="L7" s="289">
        <v>-0.33333000000000002</v>
      </c>
      <c r="M7" s="289">
        <v>0</v>
      </c>
      <c r="N7" s="289">
        <v>0</v>
      </c>
      <c r="O7" s="289">
        <v>0</v>
      </c>
      <c r="P7" s="289">
        <v>0.33333000000000002</v>
      </c>
      <c r="Q7" s="289">
        <v>0</v>
      </c>
      <c r="R7" s="289">
        <v>0</v>
      </c>
      <c r="S7" s="289">
        <v>0</v>
      </c>
      <c r="T7" s="289">
        <v>0</v>
      </c>
      <c r="U7" s="289">
        <v>0</v>
      </c>
      <c r="V7" s="289">
        <v>0</v>
      </c>
      <c r="W7" s="289">
        <v>-0.33333000000000002</v>
      </c>
      <c r="X7" s="289">
        <v>0</v>
      </c>
      <c r="Y7" s="289">
        <v>0</v>
      </c>
      <c r="Z7" s="289">
        <v>0</v>
      </c>
      <c r="AA7" s="289">
        <v>0.33333000000000002</v>
      </c>
      <c r="AB7" s="289">
        <v>0</v>
      </c>
      <c r="AC7" s="289">
        <v>0</v>
      </c>
      <c r="AD7" s="289">
        <v>0</v>
      </c>
      <c r="AE7" s="289">
        <v>0</v>
      </c>
      <c r="AF7" s="289">
        <v>0</v>
      </c>
      <c r="AG7" s="289">
        <v>0</v>
      </c>
      <c r="AH7" s="65"/>
      <c r="AI7" s="65"/>
    </row>
    <row r="8" spans="1:35">
      <c r="A8" s="289">
        <v>-0.33333000000000002</v>
      </c>
      <c r="B8" s="289">
        <v>0</v>
      </c>
      <c r="C8" s="289">
        <v>0</v>
      </c>
      <c r="D8" s="289">
        <v>0</v>
      </c>
      <c r="E8" s="289">
        <v>0</v>
      </c>
      <c r="F8" s="289">
        <v>0.33333000000000002</v>
      </c>
      <c r="G8" s="289">
        <v>0</v>
      </c>
      <c r="H8" s="289">
        <v>0</v>
      </c>
      <c r="I8" s="289">
        <v>0</v>
      </c>
      <c r="J8" s="289">
        <v>0</v>
      </c>
      <c r="K8" s="289">
        <v>0</v>
      </c>
      <c r="L8" s="289">
        <v>-0.33333000000000002</v>
      </c>
      <c r="M8" s="289">
        <v>0</v>
      </c>
      <c r="N8" s="289">
        <v>0</v>
      </c>
      <c r="O8" s="289">
        <v>0</v>
      </c>
      <c r="P8" s="289">
        <v>0</v>
      </c>
      <c r="Q8" s="289">
        <v>0.33333000000000002</v>
      </c>
      <c r="R8" s="289">
        <v>0</v>
      </c>
      <c r="S8" s="289">
        <v>0</v>
      </c>
      <c r="T8" s="289">
        <v>0</v>
      </c>
      <c r="U8" s="289">
        <v>0</v>
      </c>
      <c r="V8" s="289">
        <v>0</v>
      </c>
      <c r="W8" s="289">
        <v>-0.33333000000000002</v>
      </c>
      <c r="X8" s="289">
        <v>0</v>
      </c>
      <c r="Y8" s="289">
        <v>0</v>
      </c>
      <c r="Z8" s="289">
        <v>0</v>
      </c>
      <c r="AA8" s="289">
        <v>0</v>
      </c>
      <c r="AB8" s="289">
        <v>0.33333000000000002</v>
      </c>
      <c r="AC8" s="289">
        <v>0</v>
      </c>
      <c r="AD8" s="289">
        <v>0</v>
      </c>
      <c r="AE8" s="289">
        <v>0</v>
      </c>
      <c r="AF8" s="289">
        <v>0</v>
      </c>
      <c r="AG8" s="289">
        <v>0</v>
      </c>
      <c r="AH8" s="65"/>
      <c r="AI8" s="65"/>
    </row>
    <row r="9" spans="1:35">
      <c r="A9" s="289">
        <v>-0.33333000000000002</v>
      </c>
      <c r="B9" s="289">
        <v>0</v>
      </c>
      <c r="C9" s="289">
        <v>0</v>
      </c>
      <c r="D9" s="289">
        <v>0</v>
      </c>
      <c r="E9" s="289">
        <v>0</v>
      </c>
      <c r="F9" s="289">
        <v>0</v>
      </c>
      <c r="G9" s="289">
        <v>0.33333000000000002</v>
      </c>
      <c r="H9" s="289">
        <v>0</v>
      </c>
      <c r="I9" s="289">
        <v>0</v>
      </c>
      <c r="J9" s="289">
        <v>0</v>
      </c>
      <c r="K9" s="289">
        <v>0</v>
      </c>
      <c r="L9" s="289">
        <v>-0.33333000000000002</v>
      </c>
      <c r="M9" s="289">
        <v>0</v>
      </c>
      <c r="N9" s="289">
        <v>0</v>
      </c>
      <c r="O9" s="289">
        <v>0</v>
      </c>
      <c r="P9" s="289">
        <v>0</v>
      </c>
      <c r="Q9" s="289">
        <v>0</v>
      </c>
      <c r="R9" s="289">
        <v>0.33333000000000002</v>
      </c>
      <c r="S9" s="289">
        <v>0</v>
      </c>
      <c r="T9" s="289">
        <v>0</v>
      </c>
      <c r="U9" s="289">
        <v>0</v>
      </c>
      <c r="V9" s="289">
        <v>0</v>
      </c>
      <c r="W9" s="289">
        <v>-0.33333000000000002</v>
      </c>
      <c r="X9" s="289">
        <v>0</v>
      </c>
      <c r="Y9" s="289">
        <v>0</v>
      </c>
      <c r="Z9" s="289">
        <v>0</v>
      </c>
      <c r="AA9" s="289">
        <v>0</v>
      </c>
      <c r="AB9" s="289">
        <v>0</v>
      </c>
      <c r="AC9" s="289">
        <v>0.33333000000000002</v>
      </c>
      <c r="AD9" s="289">
        <v>0</v>
      </c>
      <c r="AE9" s="289">
        <v>0</v>
      </c>
      <c r="AF9" s="289">
        <v>0</v>
      </c>
      <c r="AG9" s="289">
        <v>0</v>
      </c>
      <c r="AH9" s="65"/>
      <c r="AI9" s="65"/>
    </row>
    <row r="10" spans="1:35">
      <c r="A10" s="289">
        <v>-0.33333000000000002</v>
      </c>
      <c r="B10" s="289">
        <v>0</v>
      </c>
      <c r="C10" s="289">
        <v>0</v>
      </c>
      <c r="D10" s="289">
        <v>0</v>
      </c>
      <c r="E10" s="289">
        <v>0</v>
      </c>
      <c r="F10" s="289">
        <v>0</v>
      </c>
      <c r="G10" s="289">
        <v>0</v>
      </c>
      <c r="H10" s="289">
        <v>0.33333000000000002</v>
      </c>
      <c r="I10" s="289">
        <v>0</v>
      </c>
      <c r="J10" s="289">
        <v>0</v>
      </c>
      <c r="K10" s="289">
        <v>0</v>
      </c>
      <c r="L10" s="289">
        <v>-0.33333000000000002</v>
      </c>
      <c r="M10" s="289">
        <v>0</v>
      </c>
      <c r="N10" s="289">
        <v>0</v>
      </c>
      <c r="O10" s="289">
        <v>0</v>
      </c>
      <c r="P10" s="289">
        <v>0</v>
      </c>
      <c r="Q10" s="289">
        <v>0</v>
      </c>
      <c r="R10" s="289">
        <v>0</v>
      </c>
      <c r="S10" s="289">
        <v>0.33333000000000002</v>
      </c>
      <c r="T10" s="289">
        <v>0</v>
      </c>
      <c r="U10" s="289">
        <v>0</v>
      </c>
      <c r="V10" s="289">
        <v>0</v>
      </c>
      <c r="W10" s="289">
        <v>-0.33333000000000002</v>
      </c>
      <c r="X10" s="289">
        <v>0</v>
      </c>
      <c r="Y10" s="289">
        <v>0</v>
      </c>
      <c r="Z10" s="289">
        <v>0</v>
      </c>
      <c r="AA10" s="289">
        <v>0</v>
      </c>
      <c r="AB10" s="289">
        <v>0</v>
      </c>
      <c r="AC10" s="289">
        <v>0</v>
      </c>
      <c r="AD10" s="289">
        <v>0.33333000000000002</v>
      </c>
      <c r="AE10" s="289">
        <v>0</v>
      </c>
      <c r="AF10" s="289">
        <v>0</v>
      </c>
      <c r="AG10" s="289">
        <v>0</v>
      </c>
      <c r="AH10" s="65"/>
      <c r="AI10" s="65"/>
    </row>
    <row r="11" spans="1:35">
      <c r="A11" s="289">
        <v>-0.33333000000000002</v>
      </c>
      <c r="B11" s="289">
        <v>0</v>
      </c>
      <c r="C11" s="289">
        <v>0</v>
      </c>
      <c r="D11" s="289">
        <v>0</v>
      </c>
      <c r="E11" s="289">
        <v>0</v>
      </c>
      <c r="F11" s="289">
        <v>0</v>
      </c>
      <c r="G11" s="289">
        <v>0</v>
      </c>
      <c r="H11" s="289">
        <v>0</v>
      </c>
      <c r="I11" s="289">
        <v>0.33333000000000002</v>
      </c>
      <c r="J11" s="289">
        <v>0</v>
      </c>
      <c r="K11" s="289">
        <v>0</v>
      </c>
      <c r="L11" s="289">
        <v>-0.33333000000000002</v>
      </c>
      <c r="M11" s="289">
        <v>0</v>
      </c>
      <c r="N11" s="289">
        <v>0</v>
      </c>
      <c r="O11" s="289">
        <v>0</v>
      </c>
      <c r="P11" s="289">
        <v>0</v>
      </c>
      <c r="Q11" s="289">
        <v>0</v>
      </c>
      <c r="R11" s="289">
        <v>0</v>
      </c>
      <c r="S11" s="289">
        <v>0</v>
      </c>
      <c r="T11" s="289">
        <v>0.33333000000000002</v>
      </c>
      <c r="U11" s="289">
        <v>0</v>
      </c>
      <c r="V11" s="289">
        <v>0</v>
      </c>
      <c r="W11" s="289">
        <v>-0.33333000000000002</v>
      </c>
      <c r="X11" s="289">
        <v>0</v>
      </c>
      <c r="Y11" s="289">
        <v>0</v>
      </c>
      <c r="Z11" s="289">
        <v>0</v>
      </c>
      <c r="AA11" s="289">
        <v>0</v>
      </c>
      <c r="AB11" s="289">
        <v>0</v>
      </c>
      <c r="AC11" s="289">
        <v>0</v>
      </c>
      <c r="AD11" s="289">
        <v>0</v>
      </c>
      <c r="AE11" s="289">
        <v>0.33333000000000002</v>
      </c>
      <c r="AF11" s="289">
        <v>0</v>
      </c>
      <c r="AG11" s="289">
        <v>0</v>
      </c>
      <c r="AH11" s="65"/>
      <c r="AI11" s="65"/>
    </row>
    <row r="12" spans="1:35">
      <c r="A12" s="289">
        <v>-0.33333000000000002</v>
      </c>
      <c r="B12" s="289">
        <v>0</v>
      </c>
      <c r="C12" s="289">
        <v>0</v>
      </c>
      <c r="D12" s="289">
        <v>0</v>
      </c>
      <c r="E12" s="289">
        <v>0</v>
      </c>
      <c r="F12" s="289">
        <v>0</v>
      </c>
      <c r="G12" s="289">
        <v>0</v>
      </c>
      <c r="H12" s="289">
        <v>0</v>
      </c>
      <c r="I12" s="289">
        <v>0</v>
      </c>
      <c r="J12" s="289">
        <v>0.33333000000000002</v>
      </c>
      <c r="K12" s="289">
        <v>0</v>
      </c>
      <c r="L12" s="289">
        <v>-0.33333000000000002</v>
      </c>
      <c r="M12" s="289">
        <v>0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0.33333000000000002</v>
      </c>
      <c r="V12" s="289">
        <v>0</v>
      </c>
      <c r="W12" s="289">
        <v>-0.33333000000000002</v>
      </c>
      <c r="X12" s="289">
        <v>0</v>
      </c>
      <c r="Y12" s="289">
        <v>0</v>
      </c>
      <c r="Z12" s="289">
        <v>0</v>
      </c>
      <c r="AA12" s="289">
        <v>0</v>
      </c>
      <c r="AB12" s="289">
        <v>0</v>
      </c>
      <c r="AC12" s="289">
        <v>0</v>
      </c>
      <c r="AD12" s="289">
        <v>0</v>
      </c>
      <c r="AE12" s="289">
        <v>0</v>
      </c>
      <c r="AF12" s="289">
        <v>0.33333000000000002</v>
      </c>
      <c r="AG12" s="289">
        <v>0</v>
      </c>
      <c r="AH12" s="65"/>
      <c r="AI12" s="65"/>
    </row>
    <row r="13" spans="1:35">
      <c r="A13" s="289">
        <v>-0.33333000000000002</v>
      </c>
      <c r="B13" s="289">
        <v>0</v>
      </c>
      <c r="C13" s="289">
        <v>0</v>
      </c>
      <c r="D13" s="289">
        <v>0</v>
      </c>
      <c r="E13" s="289">
        <v>0</v>
      </c>
      <c r="F13" s="289">
        <v>0</v>
      </c>
      <c r="G13" s="289">
        <v>0</v>
      </c>
      <c r="H13" s="289">
        <v>0</v>
      </c>
      <c r="I13" s="289">
        <v>0</v>
      </c>
      <c r="J13" s="289">
        <v>0</v>
      </c>
      <c r="K13" s="289">
        <v>0.33333000000000002</v>
      </c>
      <c r="L13" s="289">
        <v>-0.33333000000000002</v>
      </c>
      <c r="M13" s="289">
        <v>0</v>
      </c>
      <c r="N13" s="289">
        <v>0</v>
      </c>
      <c r="O13" s="289">
        <v>0</v>
      </c>
      <c r="P13" s="289">
        <v>0</v>
      </c>
      <c r="Q13" s="289">
        <v>0</v>
      </c>
      <c r="R13" s="289">
        <v>0</v>
      </c>
      <c r="S13" s="289">
        <v>0</v>
      </c>
      <c r="T13" s="289">
        <v>0</v>
      </c>
      <c r="U13" s="289">
        <v>0</v>
      </c>
      <c r="V13" s="289">
        <v>0.33333000000000002</v>
      </c>
      <c r="W13" s="289">
        <v>-0.33333000000000002</v>
      </c>
      <c r="X13" s="289">
        <v>0</v>
      </c>
      <c r="Y13" s="289">
        <v>0</v>
      </c>
      <c r="Z13" s="289">
        <v>0</v>
      </c>
      <c r="AA13" s="289">
        <v>0</v>
      </c>
      <c r="AB13" s="289">
        <v>0</v>
      </c>
      <c r="AC13" s="289">
        <v>0</v>
      </c>
      <c r="AD13" s="289">
        <v>0</v>
      </c>
      <c r="AE13" s="289">
        <v>0</v>
      </c>
      <c r="AF13" s="289">
        <v>0</v>
      </c>
      <c r="AG13" s="289">
        <v>0.33333000000000002</v>
      </c>
      <c r="AH13" s="65"/>
      <c r="AI13" s="65"/>
    </row>
    <row r="14" spans="1:35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</row>
    <row r="15" spans="1:35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</row>
    <row r="16" spans="1:35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</row>
    <row r="17" spans="1:35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</row>
    <row r="18" spans="1:35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</row>
    <row r="19" spans="1:35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</row>
    <row r="20" spans="1:35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</row>
    <row r="21" spans="1:35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</row>
    <row r="22" spans="1:35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</row>
  </sheetData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12"/>
  <sheetViews>
    <sheetView workbookViewId="0">
      <selection activeCell="S59" sqref="S59"/>
    </sheetView>
  </sheetViews>
  <sheetFormatPr baseColWidth="10" defaultColWidth="9" defaultRowHeight="13"/>
  <cols>
    <col min="1" max="16384" width="9" style="65"/>
  </cols>
  <sheetData>
    <row r="1" spans="1:30">
      <c r="A1" s="65">
        <v>0.4</v>
      </c>
      <c r="B1" s="65">
        <v>6.6669999999999993E-2</v>
      </c>
      <c r="C1" s="65">
        <v>6.6669999999999993E-2</v>
      </c>
      <c r="D1" s="65">
        <v>6.6669999999999993E-2</v>
      </c>
      <c r="E1" s="65">
        <v>6.6669999999999993E-2</v>
      </c>
      <c r="F1" s="65">
        <v>6.6669999999999993E-2</v>
      </c>
      <c r="G1" s="65">
        <v>6.6669999999999993E-2</v>
      </c>
      <c r="H1" s="65">
        <v>6.6669999999999993E-2</v>
      </c>
      <c r="I1" s="65">
        <v>6.6669999999999993E-2</v>
      </c>
      <c r="J1" s="65">
        <v>6.6669999999999993E-2</v>
      </c>
      <c r="K1" s="65">
        <v>0.3</v>
      </c>
      <c r="L1" s="65">
        <v>-3.3329999999999999E-2</v>
      </c>
      <c r="M1" s="65">
        <v>-3.3329999999999999E-2</v>
      </c>
      <c r="N1" s="65">
        <v>-3.3329999999999999E-2</v>
      </c>
      <c r="O1" s="65">
        <v>-3.3329999999999999E-2</v>
      </c>
      <c r="P1" s="65">
        <v>-3.3329999999999999E-2</v>
      </c>
      <c r="Q1" s="65">
        <v>-3.3329999999999999E-2</v>
      </c>
      <c r="R1" s="65">
        <v>-3.3329999999999999E-2</v>
      </c>
      <c r="S1" s="65">
        <v>-3.3329999999999999E-2</v>
      </c>
      <c r="T1" s="65">
        <v>-3.3329999999999999E-2</v>
      </c>
      <c r="U1" s="65">
        <v>0.3</v>
      </c>
      <c r="V1" s="65">
        <v>-3.3329999999999999E-2</v>
      </c>
      <c r="W1" s="65">
        <v>-3.3329999999999999E-2</v>
      </c>
      <c r="X1" s="65">
        <v>-3.3329999999999999E-2</v>
      </c>
      <c r="Y1" s="65">
        <v>-3.3329999999999999E-2</v>
      </c>
      <c r="Z1" s="65">
        <v>-3.3329999999999999E-2</v>
      </c>
      <c r="AA1" s="65">
        <v>-3.3329999999999999E-2</v>
      </c>
      <c r="AB1" s="65">
        <v>-3.3329999999999999E-2</v>
      </c>
      <c r="AC1" s="65">
        <v>-3.3329999999999999E-2</v>
      </c>
      <c r="AD1" s="65">
        <v>-3.3329999999999999E-2</v>
      </c>
    </row>
    <row r="2" spans="1:30">
      <c r="A2" s="65">
        <v>-0.1</v>
      </c>
      <c r="B2" s="65">
        <v>-0.1</v>
      </c>
      <c r="C2" s="65">
        <v>-0.1</v>
      </c>
      <c r="D2" s="65">
        <v>-0.1</v>
      </c>
      <c r="E2" s="65">
        <v>-0.1</v>
      </c>
      <c r="F2" s="65">
        <v>-0.1</v>
      </c>
      <c r="G2" s="65">
        <v>-0.1</v>
      </c>
      <c r="H2" s="65">
        <v>-0.1</v>
      </c>
      <c r="I2" s="65">
        <v>-0.1</v>
      </c>
      <c r="J2" s="65">
        <v>-0.1</v>
      </c>
      <c r="K2" s="65">
        <v>0.1</v>
      </c>
      <c r="L2" s="65">
        <v>0.1</v>
      </c>
      <c r="M2" s="65">
        <v>0.1</v>
      </c>
      <c r="N2" s="65">
        <v>0.1</v>
      </c>
      <c r="O2" s="65">
        <v>0.1</v>
      </c>
      <c r="P2" s="65">
        <v>0.1</v>
      </c>
      <c r="Q2" s="65">
        <v>0.1</v>
      </c>
      <c r="R2" s="65">
        <v>0.1</v>
      </c>
      <c r="S2" s="65">
        <v>0.1</v>
      </c>
      <c r="T2" s="65">
        <v>0.1</v>
      </c>
      <c r="U2" s="65">
        <v>0</v>
      </c>
      <c r="V2" s="65">
        <v>0</v>
      </c>
      <c r="W2" s="65">
        <v>0</v>
      </c>
      <c r="X2" s="65">
        <v>0</v>
      </c>
      <c r="Y2" s="65">
        <v>0</v>
      </c>
      <c r="Z2" s="65">
        <v>0</v>
      </c>
      <c r="AA2" s="65">
        <v>0</v>
      </c>
      <c r="AB2" s="65">
        <v>0</v>
      </c>
      <c r="AC2" s="65">
        <v>0</v>
      </c>
      <c r="AD2" s="65">
        <v>0</v>
      </c>
    </row>
    <row r="3" spans="1:30">
      <c r="A3" s="65">
        <v>-0.1</v>
      </c>
      <c r="B3" s="65">
        <v>-0.1</v>
      </c>
      <c r="C3" s="65">
        <v>-0.1</v>
      </c>
      <c r="D3" s="65">
        <v>-0.1</v>
      </c>
      <c r="E3" s="65">
        <v>-0.1</v>
      </c>
      <c r="F3" s="65">
        <v>-0.1</v>
      </c>
      <c r="G3" s="65">
        <v>-0.1</v>
      </c>
      <c r="H3" s="65">
        <v>-0.1</v>
      </c>
      <c r="I3" s="65">
        <v>-0.1</v>
      </c>
      <c r="J3" s="65">
        <v>-0.1</v>
      </c>
      <c r="K3" s="65">
        <v>0</v>
      </c>
      <c r="L3" s="65">
        <v>0</v>
      </c>
      <c r="M3" s="65">
        <v>0</v>
      </c>
      <c r="N3" s="65">
        <v>0</v>
      </c>
      <c r="O3" s="65">
        <v>0</v>
      </c>
      <c r="P3" s="65">
        <v>0</v>
      </c>
      <c r="Q3" s="65">
        <v>0</v>
      </c>
      <c r="R3" s="65">
        <v>0</v>
      </c>
      <c r="S3" s="65">
        <v>0</v>
      </c>
      <c r="T3" s="65">
        <v>0</v>
      </c>
      <c r="U3" s="65">
        <v>0.1</v>
      </c>
      <c r="V3" s="65">
        <v>0.1</v>
      </c>
      <c r="W3" s="65">
        <v>0.1</v>
      </c>
      <c r="X3" s="65">
        <v>0.1</v>
      </c>
      <c r="Y3" s="65">
        <v>0.1</v>
      </c>
      <c r="Z3" s="65">
        <v>0.1</v>
      </c>
      <c r="AA3" s="65">
        <v>0.1</v>
      </c>
      <c r="AB3" s="65">
        <v>0.1</v>
      </c>
      <c r="AC3" s="65">
        <v>0.1</v>
      </c>
      <c r="AD3" s="65">
        <v>0.1</v>
      </c>
    </row>
    <row r="4" spans="1:30">
      <c r="A4" s="65">
        <v>-0.33333000000000002</v>
      </c>
      <c r="B4" s="65">
        <v>0.33333000000000002</v>
      </c>
      <c r="C4" s="65">
        <v>0</v>
      </c>
      <c r="D4" s="65">
        <v>0</v>
      </c>
      <c r="E4" s="65">
        <v>0</v>
      </c>
      <c r="F4" s="65">
        <v>0</v>
      </c>
      <c r="G4" s="65">
        <v>0</v>
      </c>
      <c r="H4" s="65">
        <v>0</v>
      </c>
      <c r="I4" s="65">
        <v>0</v>
      </c>
      <c r="J4" s="65">
        <v>0</v>
      </c>
      <c r="K4" s="65">
        <v>-0.33333000000000002</v>
      </c>
      <c r="L4" s="65">
        <v>0.33333000000000002</v>
      </c>
      <c r="M4" s="65">
        <v>0</v>
      </c>
      <c r="N4" s="65">
        <v>0</v>
      </c>
      <c r="O4" s="65">
        <v>0</v>
      </c>
      <c r="P4" s="65">
        <v>0</v>
      </c>
      <c r="Q4" s="65">
        <v>0</v>
      </c>
      <c r="R4" s="65">
        <v>0</v>
      </c>
      <c r="S4" s="65">
        <v>0</v>
      </c>
      <c r="T4" s="65">
        <v>0</v>
      </c>
      <c r="U4" s="65">
        <v>-0.33333000000000002</v>
      </c>
      <c r="V4" s="65">
        <v>0.33333000000000002</v>
      </c>
      <c r="W4" s="65">
        <v>0</v>
      </c>
      <c r="X4" s="65">
        <v>0</v>
      </c>
      <c r="Y4" s="65">
        <v>0</v>
      </c>
      <c r="Z4" s="65">
        <v>0</v>
      </c>
      <c r="AA4" s="65">
        <v>0</v>
      </c>
      <c r="AB4" s="65">
        <v>0</v>
      </c>
      <c r="AC4" s="65">
        <v>0</v>
      </c>
      <c r="AD4" s="65">
        <v>0</v>
      </c>
    </row>
    <row r="5" spans="1:30">
      <c r="A5" s="65">
        <v>-0.33333000000000002</v>
      </c>
      <c r="B5" s="65">
        <v>0</v>
      </c>
      <c r="C5" s="65">
        <v>0.33333000000000002</v>
      </c>
      <c r="D5" s="65">
        <v>0</v>
      </c>
      <c r="E5" s="65">
        <v>0</v>
      </c>
      <c r="F5" s="65">
        <v>0</v>
      </c>
      <c r="G5" s="65">
        <v>0</v>
      </c>
      <c r="H5" s="65">
        <v>0</v>
      </c>
      <c r="I5" s="65">
        <v>0</v>
      </c>
      <c r="J5" s="65">
        <v>0</v>
      </c>
      <c r="K5" s="65">
        <v>-0.33333000000000002</v>
      </c>
      <c r="L5" s="65">
        <v>0</v>
      </c>
      <c r="M5" s="65">
        <v>0.33333000000000002</v>
      </c>
      <c r="N5" s="65">
        <v>0</v>
      </c>
      <c r="O5" s="65">
        <v>0</v>
      </c>
      <c r="P5" s="65">
        <v>0</v>
      </c>
      <c r="Q5" s="65">
        <v>0</v>
      </c>
      <c r="R5" s="65">
        <v>0</v>
      </c>
      <c r="S5" s="65">
        <v>0</v>
      </c>
      <c r="T5" s="65">
        <v>0</v>
      </c>
      <c r="U5" s="65">
        <v>-0.33333000000000002</v>
      </c>
      <c r="V5" s="65">
        <v>0</v>
      </c>
      <c r="W5" s="65">
        <v>0.33333000000000002</v>
      </c>
      <c r="X5" s="65">
        <v>0</v>
      </c>
      <c r="Y5" s="65">
        <v>0</v>
      </c>
      <c r="Z5" s="65">
        <v>0</v>
      </c>
      <c r="AA5" s="65">
        <v>0</v>
      </c>
      <c r="AB5" s="65">
        <v>0</v>
      </c>
      <c r="AC5" s="65">
        <v>0</v>
      </c>
      <c r="AD5" s="65">
        <v>0</v>
      </c>
    </row>
    <row r="6" spans="1:30">
      <c r="A6" s="65">
        <v>-0.33333000000000002</v>
      </c>
      <c r="B6" s="65">
        <v>0</v>
      </c>
      <c r="C6" s="65">
        <v>0</v>
      </c>
      <c r="D6" s="65">
        <v>0.33333000000000002</v>
      </c>
      <c r="E6" s="65">
        <v>0</v>
      </c>
      <c r="F6" s="65">
        <v>0</v>
      </c>
      <c r="G6" s="65">
        <v>0</v>
      </c>
      <c r="H6" s="65">
        <v>0</v>
      </c>
      <c r="I6" s="65">
        <v>0</v>
      </c>
      <c r="J6" s="65">
        <v>0</v>
      </c>
      <c r="K6" s="65">
        <v>-0.33333000000000002</v>
      </c>
      <c r="L6" s="65">
        <v>0</v>
      </c>
      <c r="M6" s="65">
        <v>0</v>
      </c>
      <c r="N6" s="65">
        <v>0.33333000000000002</v>
      </c>
      <c r="O6" s="65">
        <v>0</v>
      </c>
      <c r="P6" s="65">
        <v>0</v>
      </c>
      <c r="Q6" s="65">
        <v>0</v>
      </c>
      <c r="R6" s="65">
        <v>0</v>
      </c>
      <c r="S6" s="65">
        <v>0</v>
      </c>
      <c r="T6" s="65">
        <v>0</v>
      </c>
      <c r="U6" s="65">
        <v>-0.33333000000000002</v>
      </c>
      <c r="V6" s="65">
        <v>0</v>
      </c>
      <c r="W6" s="65">
        <v>0</v>
      </c>
      <c r="X6" s="65">
        <v>0.33333000000000002</v>
      </c>
      <c r="Y6" s="65">
        <v>0</v>
      </c>
      <c r="Z6" s="65">
        <v>0</v>
      </c>
      <c r="AA6" s="65">
        <v>0</v>
      </c>
      <c r="AB6" s="65">
        <v>0</v>
      </c>
      <c r="AC6" s="65">
        <v>0</v>
      </c>
      <c r="AD6" s="65">
        <v>0</v>
      </c>
    </row>
    <row r="7" spans="1:30">
      <c r="A7" s="65">
        <v>-0.33333000000000002</v>
      </c>
      <c r="B7" s="65">
        <v>0</v>
      </c>
      <c r="C7" s="65">
        <v>0</v>
      </c>
      <c r="D7" s="65">
        <v>0</v>
      </c>
      <c r="E7" s="65">
        <v>0.33333000000000002</v>
      </c>
      <c r="F7" s="65">
        <v>0</v>
      </c>
      <c r="G7" s="65">
        <v>0</v>
      </c>
      <c r="H7" s="65">
        <v>0</v>
      </c>
      <c r="I7" s="65">
        <v>0</v>
      </c>
      <c r="J7" s="65">
        <v>0</v>
      </c>
      <c r="K7" s="65">
        <v>-0.33333000000000002</v>
      </c>
      <c r="L7" s="65">
        <v>0</v>
      </c>
      <c r="M7" s="65">
        <v>0</v>
      </c>
      <c r="N7" s="65">
        <v>0</v>
      </c>
      <c r="O7" s="65">
        <v>0.33333000000000002</v>
      </c>
      <c r="P7" s="65">
        <v>0</v>
      </c>
      <c r="Q7" s="65">
        <v>0</v>
      </c>
      <c r="R7" s="65">
        <v>0</v>
      </c>
      <c r="S7" s="65">
        <v>0</v>
      </c>
      <c r="T7" s="65">
        <v>0</v>
      </c>
      <c r="U7" s="65">
        <v>-0.33333000000000002</v>
      </c>
      <c r="V7" s="65">
        <v>0</v>
      </c>
      <c r="W7" s="65">
        <v>0</v>
      </c>
      <c r="X7" s="65">
        <v>0</v>
      </c>
      <c r="Y7" s="65">
        <v>0.33333000000000002</v>
      </c>
      <c r="Z7" s="65">
        <v>0</v>
      </c>
      <c r="AA7" s="65">
        <v>0</v>
      </c>
      <c r="AB7" s="65">
        <v>0</v>
      </c>
      <c r="AC7" s="65">
        <v>0</v>
      </c>
      <c r="AD7" s="65">
        <v>0</v>
      </c>
    </row>
    <row r="8" spans="1:30">
      <c r="A8" s="65">
        <v>-0.33333000000000002</v>
      </c>
      <c r="B8" s="65">
        <v>0</v>
      </c>
      <c r="C8" s="65">
        <v>0</v>
      </c>
      <c r="D8" s="65">
        <v>0</v>
      </c>
      <c r="E8" s="65">
        <v>0</v>
      </c>
      <c r="F8" s="65">
        <v>0.33333000000000002</v>
      </c>
      <c r="G8" s="65">
        <v>0</v>
      </c>
      <c r="H8" s="65">
        <v>0</v>
      </c>
      <c r="I8" s="65">
        <v>0</v>
      </c>
      <c r="J8" s="65">
        <v>0</v>
      </c>
      <c r="K8" s="65">
        <v>-0.33333000000000002</v>
      </c>
      <c r="L8" s="65">
        <v>0</v>
      </c>
      <c r="M8" s="65">
        <v>0</v>
      </c>
      <c r="N8" s="65">
        <v>0</v>
      </c>
      <c r="O8" s="65">
        <v>0</v>
      </c>
      <c r="P8" s="65">
        <v>0.33333000000000002</v>
      </c>
      <c r="Q8" s="65">
        <v>0</v>
      </c>
      <c r="R8" s="65">
        <v>0</v>
      </c>
      <c r="S8" s="65">
        <v>0</v>
      </c>
      <c r="T8" s="65">
        <v>0</v>
      </c>
      <c r="U8" s="65">
        <v>-0.33333000000000002</v>
      </c>
      <c r="V8" s="65">
        <v>0</v>
      </c>
      <c r="W8" s="65">
        <v>0</v>
      </c>
      <c r="X8" s="65">
        <v>0</v>
      </c>
      <c r="Y8" s="65">
        <v>0</v>
      </c>
      <c r="Z8" s="65">
        <v>0.33333000000000002</v>
      </c>
      <c r="AA8" s="65">
        <v>0</v>
      </c>
      <c r="AB8" s="65">
        <v>0</v>
      </c>
      <c r="AC8" s="65">
        <v>0</v>
      </c>
      <c r="AD8" s="65">
        <v>0</v>
      </c>
    </row>
    <row r="9" spans="1:30">
      <c r="A9" s="65">
        <v>-0.33333000000000002</v>
      </c>
      <c r="B9" s="65">
        <v>0</v>
      </c>
      <c r="C9" s="65">
        <v>0</v>
      </c>
      <c r="D9" s="65">
        <v>0</v>
      </c>
      <c r="E9" s="65">
        <v>0</v>
      </c>
      <c r="F9" s="65">
        <v>0</v>
      </c>
      <c r="G9" s="65">
        <v>0.33333000000000002</v>
      </c>
      <c r="H9" s="65">
        <v>0</v>
      </c>
      <c r="I9" s="65">
        <v>0</v>
      </c>
      <c r="J9" s="65">
        <v>0</v>
      </c>
      <c r="K9" s="65">
        <v>-0.33333000000000002</v>
      </c>
      <c r="L9" s="65">
        <v>0</v>
      </c>
      <c r="M9" s="65">
        <v>0</v>
      </c>
      <c r="N9" s="65">
        <v>0</v>
      </c>
      <c r="O9" s="65">
        <v>0</v>
      </c>
      <c r="P9" s="65">
        <v>0</v>
      </c>
      <c r="Q9" s="65">
        <v>0.33333000000000002</v>
      </c>
      <c r="R9" s="65">
        <v>0</v>
      </c>
      <c r="S9" s="65">
        <v>0</v>
      </c>
      <c r="T9" s="65">
        <v>0</v>
      </c>
      <c r="U9" s="65">
        <v>-0.33333000000000002</v>
      </c>
      <c r="V9" s="65">
        <v>0</v>
      </c>
      <c r="W9" s="65">
        <v>0</v>
      </c>
      <c r="X9" s="65">
        <v>0</v>
      </c>
      <c r="Y9" s="65">
        <v>0</v>
      </c>
      <c r="Z9" s="65">
        <v>0</v>
      </c>
      <c r="AA9" s="65">
        <v>0.33333000000000002</v>
      </c>
      <c r="AB9" s="65">
        <v>0</v>
      </c>
      <c r="AC9" s="65">
        <v>0</v>
      </c>
      <c r="AD9" s="65">
        <v>0</v>
      </c>
    </row>
    <row r="10" spans="1:30">
      <c r="A10" s="65">
        <v>-0.33333000000000002</v>
      </c>
      <c r="B10" s="65">
        <v>0</v>
      </c>
      <c r="C10" s="65">
        <v>0</v>
      </c>
      <c r="D10" s="65">
        <v>0</v>
      </c>
      <c r="E10" s="65">
        <v>0</v>
      </c>
      <c r="F10" s="65">
        <v>0</v>
      </c>
      <c r="G10" s="65">
        <v>0</v>
      </c>
      <c r="H10" s="65">
        <v>0.33333000000000002</v>
      </c>
      <c r="I10" s="65">
        <v>0</v>
      </c>
      <c r="J10" s="65">
        <v>0</v>
      </c>
      <c r="K10" s="65">
        <v>-0.33333000000000002</v>
      </c>
      <c r="L10" s="65">
        <v>0</v>
      </c>
      <c r="M10" s="65">
        <v>0</v>
      </c>
      <c r="N10" s="65">
        <v>0</v>
      </c>
      <c r="O10" s="65">
        <v>0</v>
      </c>
      <c r="P10" s="65">
        <v>0</v>
      </c>
      <c r="Q10" s="65">
        <v>0</v>
      </c>
      <c r="R10" s="65">
        <v>0.33333000000000002</v>
      </c>
      <c r="S10" s="65">
        <v>0</v>
      </c>
      <c r="T10" s="65">
        <v>0</v>
      </c>
      <c r="U10" s="65">
        <v>-0.33333000000000002</v>
      </c>
      <c r="V10" s="65">
        <v>0</v>
      </c>
      <c r="W10" s="65">
        <v>0</v>
      </c>
      <c r="X10" s="65">
        <v>0</v>
      </c>
      <c r="Y10" s="65">
        <v>0</v>
      </c>
      <c r="Z10" s="65">
        <v>0</v>
      </c>
      <c r="AA10" s="65">
        <v>0</v>
      </c>
      <c r="AB10" s="65">
        <v>0.33333000000000002</v>
      </c>
      <c r="AC10" s="65">
        <v>0</v>
      </c>
      <c r="AD10" s="65">
        <v>0</v>
      </c>
    </row>
    <row r="11" spans="1:30">
      <c r="A11" s="65">
        <v>-0.33333000000000002</v>
      </c>
      <c r="B11" s="65">
        <v>0</v>
      </c>
      <c r="C11" s="65">
        <v>0</v>
      </c>
      <c r="D11" s="65">
        <v>0</v>
      </c>
      <c r="E11" s="65">
        <v>0</v>
      </c>
      <c r="F11" s="65">
        <v>0</v>
      </c>
      <c r="G11" s="65">
        <v>0</v>
      </c>
      <c r="H11" s="65">
        <v>0</v>
      </c>
      <c r="I11" s="65">
        <v>0.33333000000000002</v>
      </c>
      <c r="J11" s="65">
        <v>0</v>
      </c>
      <c r="K11" s="65">
        <v>-0.33333000000000002</v>
      </c>
      <c r="L11" s="65">
        <v>0</v>
      </c>
      <c r="M11" s="65">
        <v>0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5">
        <v>0.33333000000000002</v>
      </c>
      <c r="T11" s="65">
        <v>0</v>
      </c>
      <c r="U11" s="65">
        <v>-0.33333000000000002</v>
      </c>
      <c r="V11" s="65">
        <v>0</v>
      </c>
      <c r="W11" s="65">
        <v>0</v>
      </c>
      <c r="X11" s="65">
        <v>0</v>
      </c>
      <c r="Y11" s="65">
        <v>0</v>
      </c>
      <c r="Z11" s="65">
        <v>0</v>
      </c>
      <c r="AA11" s="65">
        <v>0</v>
      </c>
      <c r="AB11" s="65">
        <v>0</v>
      </c>
      <c r="AC11" s="65">
        <v>0.33333000000000002</v>
      </c>
      <c r="AD11" s="65">
        <v>0</v>
      </c>
    </row>
    <row r="12" spans="1:30">
      <c r="A12" s="65">
        <v>-0.33333000000000002</v>
      </c>
      <c r="B12" s="65">
        <v>0</v>
      </c>
      <c r="C12" s="65">
        <v>0</v>
      </c>
      <c r="D12" s="65">
        <v>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0.33333000000000002</v>
      </c>
      <c r="K12" s="65">
        <v>-0.33333000000000002</v>
      </c>
      <c r="L12" s="65">
        <v>0</v>
      </c>
      <c r="M12" s="65">
        <v>0</v>
      </c>
      <c r="N12" s="65">
        <v>0</v>
      </c>
      <c r="O12" s="65">
        <v>0</v>
      </c>
      <c r="P12" s="65">
        <v>0</v>
      </c>
      <c r="Q12" s="65">
        <v>0</v>
      </c>
      <c r="R12" s="65">
        <v>0</v>
      </c>
      <c r="S12" s="65">
        <v>0</v>
      </c>
      <c r="T12" s="65">
        <v>0.33333000000000002</v>
      </c>
      <c r="U12" s="65">
        <v>-0.33333000000000002</v>
      </c>
      <c r="V12" s="65">
        <v>0</v>
      </c>
      <c r="W12" s="65">
        <v>0</v>
      </c>
      <c r="X12" s="65">
        <v>0</v>
      </c>
      <c r="Y12" s="65">
        <v>0</v>
      </c>
      <c r="Z12" s="65">
        <v>0</v>
      </c>
      <c r="AA12" s="65">
        <v>0</v>
      </c>
      <c r="AB12" s="65">
        <v>0</v>
      </c>
      <c r="AC12" s="65">
        <v>0</v>
      </c>
      <c r="AD12" s="65">
        <v>0.33333000000000002</v>
      </c>
    </row>
  </sheetData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11"/>
  <sheetViews>
    <sheetView workbookViewId="0">
      <selection activeCell="R32" sqref="R32"/>
    </sheetView>
  </sheetViews>
  <sheetFormatPr baseColWidth="10" defaultColWidth="9" defaultRowHeight="13"/>
  <cols>
    <col min="1" max="16384" width="9" style="65"/>
  </cols>
  <sheetData>
    <row r="1" spans="1:27">
      <c r="A1" s="65">
        <v>0.40740999999999999</v>
      </c>
      <c r="B1" s="65">
        <v>7.4069999999999997E-2</v>
      </c>
      <c r="C1" s="65">
        <v>7.4069999999999997E-2</v>
      </c>
      <c r="D1" s="65">
        <v>7.4069999999999997E-2</v>
      </c>
      <c r="E1" s="65">
        <v>7.4069999999999997E-2</v>
      </c>
      <c r="F1" s="65">
        <v>7.4069999999999997E-2</v>
      </c>
      <c r="G1" s="65">
        <v>7.4069999999999997E-2</v>
      </c>
      <c r="H1" s="65">
        <v>7.4069999999999997E-2</v>
      </c>
      <c r="I1" s="65">
        <v>7.4069999999999997E-2</v>
      </c>
      <c r="J1" s="65">
        <v>0.29630000000000001</v>
      </c>
      <c r="K1" s="65">
        <v>-3.7039999999999997E-2</v>
      </c>
      <c r="L1" s="65">
        <v>-3.7039999999999997E-2</v>
      </c>
      <c r="M1" s="65">
        <v>-3.7039999999999997E-2</v>
      </c>
      <c r="N1" s="65">
        <v>-3.7039999999999997E-2</v>
      </c>
      <c r="O1" s="65">
        <v>-3.7039999999999997E-2</v>
      </c>
      <c r="P1" s="65">
        <v>-3.7039999999999997E-2</v>
      </c>
      <c r="Q1" s="65">
        <v>-3.7039999999999997E-2</v>
      </c>
      <c r="R1" s="65">
        <v>-3.7039999999999997E-2</v>
      </c>
      <c r="S1" s="65">
        <v>0.29630000000000001</v>
      </c>
      <c r="T1" s="65">
        <v>-3.7039999999999997E-2</v>
      </c>
      <c r="U1" s="65">
        <v>-3.7039999999999997E-2</v>
      </c>
      <c r="V1" s="65">
        <v>-3.7039999999999997E-2</v>
      </c>
      <c r="W1" s="65">
        <v>-3.7039999999999997E-2</v>
      </c>
      <c r="X1" s="65">
        <v>-3.7039999999999997E-2</v>
      </c>
      <c r="Y1" s="65">
        <v>-3.7039999999999997E-2</v>
      </c>
      <c r="Z1" s="65">
        <v>-3.7039999999999997E-2</v>
      </c>
      <c r="AA1" s="65">
        <v>-3.7039999999999997E-2</v>
      </c>
    </row>
    <row r="2" spans="1:27">
      <c r="A2" s="65">
        <v>-0.11111</v>
      </c>
      <c r="B2" s="65">
        <v>-0.11111</v>
      </c>
      <c r="C2" s="65">
        <v>-0.11111</v>
      </c>
      <c r="D2" s="65">
        <v>-0.11111</v>
      </c>
      <c r="E2" s="65">
        <v>-0.11111</v>
      </c>
      <c r="F2" s="65">
        <v>-0.11111</v>
      </c>
      <c r="G2" s="65">
        <v>-0.11111</v>
      </c>
      <c r="H2" s="65">
        <v>-0.11111</v>
      </c>
      <c r="I2" s="65">
        <v>-0.11111</v>
      </c>
      <c r="J2" s="65">
        <v>0.11111</v>
      </c>
      <c r="K2" s="65">
        <v>0.11111</v>
      </c>
      <c r="L2" s="65">
        <v>0.11111</v>
      </c>
      <c r="M2" s="65">
        <v>0.11111</v>
      </c>
      <c r="N2" s="65">
        <v>0.11111</v>
      </c>
      <c r="O2" s="65">
        <v>0.11111</v>
      </c>
      <c r="P2" s="65">
        <v>0.11111</v>
      </c>
      <c r="Q2" s="65">
        <v>0.11111</v>
      </c>
      <c r="R2" s="65">
        <v>0.11111</v>
      </c>
      <c r="S2" s="65">
        <v>0</v>
      </c>
      <c r="T2" s="65">
        <v>0</v>
      </c>
      <c r="U2" s="65">
        <v>0</v>
      </c>
      <c r="V2" s="65">
        <v>0</v>
      </c>
      <c r="W2" s="65">
        <v>0</v>
      </c>
      <c r="X2" s="65">
        <v>0</v>
      </c>
      <c r="Y2" s="65">
        <v>0</v>
      </c>
      <c r="Z2" s="65">
        <v>0</v>
      </c>
      <c r="AA2" s="65">
        <v>0</v>
      </c>
    </row>
    <row r="3" spans="1:27">
      <c r="A3" s="65">
        <v>-0.11111</v>
      </c>
      <c r="B3" s="65">
        <v>-0.11111</v>
      </c>
      <c r="C3" s="65">
        <v>-0.11111</v>
      </c>
      <c r="D3" s="65">
        <v>-0.11111</v>
      </c>
      <c r="E3" s="65">
        <v>-0.11111</v>
      </c>
      <c r="F3" s="65">
        <v>-0.11111</v>
      </c>
      <c r="G3" s="65">
        <v>-0.11111</v>
      </c>
      <c r="H3" s="65">
        <v>-0.11111</v>
      </c>
      <c r="I3" s="65">
        <v>-0.11111</v>
      </c>
      <c r="J3" s="65">
        <v>0</v>
      </c>
      <c r="K3" s="65">
        <v>0</v>
      </c>
      <c r="L3" s="65">
        <v>0</v>
      </c>
      <c r="M3" s="65">
        <v>0</v>
      </c>
      <c r="N3" s="65">
        <v>0</v>
      </c>
      <c r="O3" s="65">
        <v>0</v>
      </c>
      <c r="P3" s="65">
        <v>0</v>
      </c>
      <c r="Q3" s="65">
        <v>0</v>
      </c>
      <c r="R3" s="65">
        <v>0</v>
      </c>
      <c r="S3" s="65">
        <v>0.11111</v>
      </c>
      <c r="T3" s="65">
        <v>0.11111</v>
      </c>
      <c r="U3" s="65">
        <v>0.11111</v>
      </c>
      <c r="V3" s="65">
        <v>0.11111</v>
      </c>
      <c r="W3" s="65">
        <v>0.11111</v>
      </c>
      <c r="X3" s="65">
        <v>0.11111</v>
      </c>
      <c r="Y3" s="65">
        <v>0.11111</v>
      </c>
      <c r="Z3" s="65">
        <v>0.11111</v>
      </c>
      <c r="AA3" s="65">
        <v>0.11111</v>
      </c>
    </row>
    <row r="4" spans="1:27">
      <c r="A4" s="65">
        <v>-0.33333000000000002</v>
      </c>
      <c r="B4" s="65">
        <v>0.33333000000000002</v>
      </c>
      <c r="C4" s="65">
        <v>0</v>
      </c>
      <c r="D4" s="65">
        <v>0</v>
      </c>
      <c r="E4" s="65">
        <v>0</v>
      </c>
      <c r="F4" s="65">
        <v>0</v>
      </c>
      <c r="G4" s="65">
        <v>0</v>
      </c>
      <c r="H4" s="65">
        <v>0</v>
      </c>
      <c r="I4" s="65">
        <v>0</v>
      </c>
      <c r="J4" s="65">
        <v>-0.33333000000000002</v>
      </c>
      <c r="K4" s="65">
        <v>0.33333000000000002</v>
      </c>
      <c r="L4" s="65">
        <v>0</v>
      </c>
      <c r="M4" s="65">
        <v>0</v>
      </c>
      <c r="N4" s="65">
        <v>0</v>
      </c>
      <c r="O4" s="65">
        <v>0</v>
      </c>
      <c r="P4" s="65">
        <v>0</v>
      </c>
      <c r="Q4" s="65">
        <v>0</v>
      </c>
      <c r="R4" s="65">
        <v>0</v>
      </c>
      <c r="S4" s="65">
        <v>-0.33333000000000002</v>
      </c>
      <c r="T4" s="65">
        <v>0.33333000000000002</v>
      </c>
      <c r="U4" s="65">
        <v>0</v>
      </c>
      <c r="V4" s="65">
        <v>0</v>
      </c>
      <c r="W4" s="65">
        <v>0</v>
      </c>
      <c r="X4" s="65">
        <v>0</v>
      </c>
      <c r="Y4" s="65">
        <v>0</v>
      </c>
      <c r="Z4" s="65">
        <v>0</v>
      </c>
      <c r="AA4" s="65">
        <v>0</v>
      </c>
    </row>
    <row r="5" spans="1:27">
      <c r="A5" s="65">
        <v>-0.33333000000000002</v>
      </c>
      <c r="B5" s="65">
        <v>0</v>
      </c>
      <c r="C5" s="65">
        <v>0.33333000000000002</v>
      </c>
      <c r="D5" s="65">
        <v>0</v>
      </c>
      <c r="E5" s="65">
        <v>0</v>
      </c>
      <c r="F5" s="65">
        <v>0</v>
      </c>
      <c r="G5" s="65">
        <v>0</v>
      </c>
      <c r="H5" s="65">
        <v>0</v>
      </c>
      <c r="I5" s="65">
        <v>0</v>
      </c>
      <c r="J5" s="65">
        <v>-0.33333000000000002</v>
      </c>
      <c r="K5" s="65">
        <v>0</v>
      </c>
      <c r="L5" s="65">
        <v>0.33333000000000002</v>
      </c>
      <c r="M5" s="65">
        <v>0</v>
      </c>
      <c r="N5" s="65">
        <v>0</v>
      </c>
      <c r="O5" s="65">
        <v>0</v>
      </c>
      <c r="P5" s="65">
        <v>0</v>
      </c>
      <c r="Q5" s="65">
        <v>0</v>
      </c>
      <c r="R5" s="65">
        <v>0</v>
      </c>
      <c r="S5" s="65">
        <v>-0.33333000000000002</v>
      </c>
      <c r="T5" s="65">
        <v>0</v>
      </c>
      <c r="U5" s="65">
        <v>0.33333000000000002</v>
      </c>
      <c r="V5" s="65">
        <v>0</v>
      </c>
      <c r="W5" s="65">
        <v>0</v>
      </c>
      <c r="X5" s="65">
        <v>0</v>
      </c>
      <c r="Y5" s="65">
        <v>0</v>
      </c>
      <c r="Z5" s="65">
        <v>0</v>
      </c>
      <c r="AA5" s="65">
        <v>0</v>
      </c>
    </row>
    <row r="6" spans="1:27">
      <c r="A6" s="65">
        <v>-0.33333000000000002</v>
      </c>
      <c r="B6" s="65">
        <v>0</v>
      </c>
      <c r="C6" s="65">
        <v>0</v>
      </c>
      <c r="D6" s="65">
        <v>0.33333000000000002</v>
      </c>
      <c r="E6" s="65">
        <v>0</v>
      </c>
      <c r="F6" s="65">
        <v>0</v>
      </c>
      <c r="G6" s="65">
        <v>0</v>
      </c>
      <c r="H6" s="65">
        <v>0</v>
      </c>
      <c r="I6" s="65">
        <v>0</v>
      </c>
      <c r="J6" s="65">
        <v>-0.33333000000000002</v>
      </c>
      <c r="K6" s="65">
        <v>0</v>
      </c>
      <c r="L6" s="65">
        <v>0</v>
      </c>
      <c r="M6" s="65">
        <v>0.33333000000000002</v>
      </c>
      <c r="N6" s="65">
        <v>0</v>
      </c>
      <c r="O6" s="65">
        <v>0</v>
      </c>
      <c r="P6" s="65">
        <v>0</v>
      </c>
      <c r="Q6" s="65">
        <v>0</v>
      </c>
      <c r="R6" s="65">
        <v>0</v>
      </c>
      <c r="S6" s="65">
        <v>-0.33333000000000002</v>
      </c>
      <c r="T6" s="65">
        <v>0</v>
      </c>
      <c r="U6" s="65">
        <v>0</v>
      </c>
      <c r="V6" s="65">
        <v>0.33333000000000002</v>
      </c>
      <c r="W6" s="65">
        <v>0</v>
      </c>
      <c r="X6" s="65">
        <v>0</v>
      </c>
      <c r="Y6" s="65">
        <v>0</v>
      </c>
      <c r="Z6" s="65">
        <v>0</v>
      </c>
      <c r="AA6" s="65">
        <v>0</v>
      </c>
    </row>
    <row r="7" spans="1:27">
      <c r="A7" s="65">
        <v>-0.33333000000000002</v>
      </c>
      <c r="B7" s="65">
        <v>0</v>
      </c>
      <c r="C7" s="65">
        <v>0</v>
      </c>
      <c r="D7" s="65">
        <v>0</v>
      </c>
      <c r="E7" s="65">
        <v>0.33333000000000002</v>
      </c>
      <c r="F7" s="65">
        <v>0</v>
      </c>
      <c r="G7" s="65">
        <v>0</v>
      </c>
      <c r="H7" s="65">
        <v>0</v>
      </c>
      <c r="I7" s="65">
        <v>0</v>
      </c>
      <c r="J7" s="65">
        <v>-0.33333000000000002</v>
      </c>
      <c r="K7" s="65">
        <v>0</v>
      </c>
      <c r="L7" s="65">
        <v>0</v>
      </c>
      <c r="M7" s="65">
        <v>0</v>
      </c>
      <c r="N7" s="65">
        <v>0.33333000000000002</v>
      </c>
      <c r="O7" s="65">
        <v>0</v>
      </c>
      <c r="P7" s="65">
        <v>0</v>
      </c>
      <c r="Q7" s="65">
        <v>0</v>
      </c>
      <c r="R7" s="65">
        <v>0</v>
      </c>
      <c r="S7" s="65">
        <v>-0.33333000000000002</v>
      </c>
      <c r="T7" s="65">
        <v>0</v>
      </c>
      <c r="U7" s="65">
        <v>0</v>
      </c>
      <c r="V7" s="65">
        <v>0</v>
      </c>
      <c r="W7" s="65">
        <v>0.33333000000000002</v>
      </c>
      <c r="X7" s="65">
        <v>0</v>
      </c>
      <c r="Y7" s="65">
        <v>0</v>
      </c>
      <c r="Z7" s="65">
        <v>0</v>
      </c>
      <c r="AA7" s="65">
        <v>0</v>
      </c>
    </row>
    <row r="8" spans="1:27">
      <c r="A8" s="65">
        <v>-0.33333000000000002</v>
      </c>
      <c r="B8" s="65">
        <v>0</v>
      </c>
      <c r="C8" s="65">
        <v>0</v>
      </c>
      <c r="D8" s="65">
        <v>0</v>
      </c>
      <c r="E8" s="65">
        <v>0</v>
      </c>
      <c r="F8" s="65">
        <v>0.33333000000000002</v>
      </c>
      <c r="G8" s="65">
        <v>0</v>
      </c>
      <c r="H8" s="65">
        <v>0</v>
      </c>
      <c r="I8" s="65">
        <v>0</v>
      </c>
      <c r="J8" s="65">
        <v>-0.33333000000000002</v>
      </c>
      <c r="K8" s="65">
        <v>0</v>
      </c>
      <c r="L8" s="65">
        <v>0</v>
      </c>
      <c r="M8" s="65">
        <v>0</v>
      </c>
      <c r="N8" s="65">
        <v>0</v>
      </c>
      <c r="O8" s="65">
        <v>0.33333000000000002</v>
      </c>
      <c r="P8" s="65">
        <v>0</v>
      </c>
      <c r="Q8" s="65">
        <v>0</v>
      </c>
      <c r="R8" s="65">
        <v>0</v>
      </c>
      <c r="S8" s="65">
        <v>-0.33333000000000002</v>
      </c>
      <c r="T8" s="65">
        <v>0</v>
      </c>
      <c r="U8" s="65">
        <v>0</v>
      </c>
      <c r="V8" s="65">
        <v>0</v>
      </c>
      <c r="W8" s="65">
        <v>0</v>
      </c>
      <c r="X8" s="65">
        <v>0.33333000000000002</v>
      </c>
      <c r="Y8" s="65">
        <v>0</v>
      </c>
      <c r="Z8" s="65">
        <v>0</v>
      </c>
      <c r="AA8" s="65">
        <v>0</v>
      </c>
    </row>
    <row r="9" spans="1:27">
      <c r="A9" s="65">
        <v>-0.33333000000000002</v>
      </c>
      <c r="B9" s="65">
        <v>0</v>
      </c>
      <c r="C9" s="65">
        <v>0</v>
      </c>
      <c r="D9" s="65">
        <v>0</v>
      </c>
      <c r="E9" s="65">
        <v>0</v>
      </c>
      <c r="F9" s="65">
        <v>0</v>
      </c>
      <c r="G9" s="65">
        <v>0.33333000000000002</v>
      </c>
      <c r="H9" s="65">
        <v>0</v>
      </c>
      <c r="I9" s="65">
        <v>0</v>
      </c>
      <c r="J9" s="65">
        <v>-0.33333000000000002</v>
      </c>
      <c r="K9" s="65">
        <v>0</v>
      </c>
      <c r="L9" s="65">
        <v>0</v>
      </c>
      <c r="M9" s="65">
        <v>0</v>
      </c>
      <c r="N9" s="65">
        <v>0</v>
      </c>
      <c r="O9" s="65">
        <v>0</v>
      </c>
      <c r="P9" s="65">
        <v>0.33333000000000002</v>
      </c>
      <c r="Q9" s="65">
        <v>0</v>
      </c>
      <c r="R9" s="65">
        <v>0</v>
      </c>
      <c r="S9" s="65">
        <v>-0.33333000000000002</v>
      </c>
      <c r="T9" s="65">
        <v>0</v>
      </c>
      <c r="U9" s="65">
        <v>0</v>
      </c>
      <c r="V9" s="65">
        <v>0</v>
      </c>
      <c r="W9" s="65">
        <v>0</v>
      </c>
      <c r="X9" s="65">
        <v>0</v>
      </c>
      <c r="Y9" s="65">
        <v>0.33333000000000002</v>
      </c>
      <c r="Z9" s="65">
        <v>0</v>
      </c>
      <c r="AA9" s="65">
        <v>0</v>
      </c>
    </row>
    <row r="10" spans="1:27">
      <c r="A10" s="65">
        <v>-0.33333000000000002</v>
      </c>
      <c r="B10" s="65">
        <v>0</v>
      </c>
      <c r="C10" s="65">
        <v>0</v>
      </c>
      <c r="D10" s="65">
        <v>0</v>
      </c>
      <c r="E10" s="65">
        <v>0</v>
      </c>
      <c r="F10" s="65">
        <v>0</v>
      </c>
      <c r="G10" s="65">
        <v>0</v>
      </c>
      <c r="H10" s="65">
        <v>0.33333000000000002</v>
      </c>
      <c r="I10" s="65">
        <v>0</v>
      </c>
      <c r="J10" s="65">
        <v>-0.33333000000000002</v>
      </c>
      <c r="K10" s="65">
        <v>0</v>
      </c>
      <c r="L10" s="65">
        <v>0</v>
      </c>
      <c r="M10" s="65">
        <v>0</v>
      </c>
      <c r="N10" s="65">
        <v>0</v>
      </c>
      <c r="O10" s="65">
        <v>0</v>
      </c>
      <c r="P10" s="65">
        <v>0</v>
      </c>
      <c r="Q10" s="65">
        <v>0.33333000000000002</v>
      </c>
      <c r="R10" s="65">
        <v>0</v>
      </c>
      <c r="S10" s="65">
        <v>-0.33333000000000002</v>
      </c>
      <c r="T10" s="65">
        <v>0</v>
      </c>
      <c r="U10" s="65">
        <v>0</v>
      </c>
      <c r="V10" s="65">
        <v>0</v>
      </c>
      <c r="W10" s="65">
        <v>0</v>
      </c>
      <c r="X10" s="65">
        <v>0</v>
      </c>
      <c r="Y10" s="65">
        <v>0</v>
      </c>
      <c r="Z10" s="65">
        <v>0.33333000000000002</v>
      </c>
      <c r="AA10" s="65">
        <v>0</v>
      </c>
    </row>
    <row r="11" spans="1:27">
      <c r="A11" s="65">
        <v>-0.33333000000000002</v>
      </c>
      <c r="B11" s="65">
        <v>0</v>
      </c>
      <c r="C11" s="65">
        <v>0</v>
      </c>
      <c r="D11" s="65">
        <v>0</v>
      </c>
      <c r="E11" s="65">
        <v>0</v>
      </c>
      <c r="F11" s="65">
        <v>0</v>
      </c>
      <c r="G11" s="65">
        <v>0</v>
      </c>
      <c r="H11" s="65">
        <v>0</v>
      </c>
      <c r="I11" s="65">
        <v>0.33333000000000002</v>
      </c>
      <c r="J11" s="65">
        <v>-0.33333000000000002</v>
      </c>
      <c r="K11" s="65">
        <v>0</v>
      </c>
      <c r="L11" s="65">
        <v>0</v>
      </c>
      <c r="M11" s="65">
        <v>0</v>
      </c>
      <c r="N11" s="65">
        <v>0</v>
      </c>
      <c r="O11" s="65">
        <v>0</v>
      </c>
      <c r="P11" s="65">
        <v>0</v>
      </c>
      <c r="Q11" s="65">
        <v>0</v>
      </c>
      <c r="R11" s="65">
        <v>0.33333000000000002</v>
      </c>
      <c r="S11" s="65">
        <v>-0.33333000000000002</v>
      </c>
      <c r="T11" s="65">
        <v>0</v>
      </c>
      <c r="U11" s="65">
        <v>0</v>
      </c>
      <c r="V11" s="65">
        <v>0</v>
      </c>
      <c r="W11" s="65">
        <v>0</v>
      </c>
      <c r="X11" s="65">
        <v>0</v>
      </c>
      <c r="Y11" s="65">
        <v>0</v>
      </c>
      <c r="Z11" s="65">
        <v>0</v>
      </c>
      <c r="AA11" s="65">
        <v>0.33333000000000002</v>
      </c>
    </row>
  </sheetData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10"/>
  <sheetViews>
    <sheetView workbookViewId="0">
      <selection activeCell="N24" sqref="N24"/>
    </sheetView>
  </sheetViews>
  <sheetFormatPr baseColWidth="10" defaultColWidth="9" defaultRowHeight="13"/>
  <cols>
    <col min="1" max="16384" width="9" style="65"/>
  </cols>
  <sheetData>
    <row r="1" spans="1:24">
      <c r="A1" s="65">
        <v>0.41666999999999998</v>
      </c>
      <c r="B1" s="65">
        <v>8.3330000000000001E-2</v>
      </c>
      <c r="C1" s="65">
        <v>8.3330000000000001E-2</v>
      </c>
      <c r="D1" s="65">
        <v>8.3330000000000001E-2</v>
      </c>
      <c r="E1" s="65">
        <v>8.3330000000000001E-2</v>
      </c>
      <c r="F1" s="65">
        <v>8.3330000000000001E-2</v>
      </c>
      <c r="G1" s="65">
        <v>8.3330000000000001E-2</v>
      </c>
      <c r="H1" s="65">
        <v>8.3330000000000001E-2</v>
      </c>
      <c r="I1" s="65">
        <v>0.29166999999999998</v>
      </c>
      <c r="J1" s="65">
        <v>-4.1669999999999999E-2</v>
      </c>
      <c r="K1" s="65">
        <v>-4.1669999999999999E-2</v>
      </c>
      <c r="L1" s="65">
        <v>-4.1669999999999999E-2</v>
      </c>
      <c r="M1" s="65">
        <v>-4.1669999999999999E-2</v>
      </c>
      <c r="N1" s="65">
        <v>-4.1669999999999999E-2</v>
      </c>
      <c r="O1" s="65">
        <v>-4.1669999999999999E-2</v>
      </c>
      <c r="P1" s="65">
        <v>-4.1669999999999999E-2</v>
      </c>
      <c r="Q1" s="65">
        <v>0.29166999999999998</v>
      </c>
      <c r="R1" s="65">
        <v>-4.1669999999999999E-2</v>
      </c>
      <c r="S1" s="65">
        <v>-4.1669999999999999E-2</v>
      </c>
      <c r="T1" s="65">
        <v>-4.1669999999999999E-2</v>
      </c>
      <c r="U1" s="65">
        <v>-4.1669999999999999E-2</v>
      </c>
      <c r="V1" s="65">
        <v>-4.1669999999999999E-2</v>
      </c>
      <c r="W1" s="65">
        <v>-4.1669999999999999E-2</v>
      </c>
      <c r="X1" s="65">
        <v>-4.1669999999999999E-2</v>
      </c>
    </row>
    <row r="2" spans="1:24">
      <c r="A2" s="65">
        <v>-0.125</v>
      </c>
      <c r="B2" s="65">
        <v>-0.125</v>
      </c>
      <c r="C2" s="65">
        <v>-0.125</v>
      </c>
      <c r="D2" s="65">
        <v>-0.125</v>
      </c>
      <c r="E2" s="65">
        <v>-0.125</v>
      </c>
      <c r="F2" s="65">
        <v>-0.125</v>
      </c>
      <c r="G2" s="65">
        <v>-0.125</v>
      </c>
      <c r="H2" s="65">
        <v>-0.125</v>
      </c>
      <c r="I2" s="65">
        <v>0.125</v>
      </c>
      <c r="J2" s="65">
        <v>0.125</v>
      </c>
      <c r="K2" s="65">
        <v>0.125</v>
      </c>
      <c r="L2" s="65">
        <v>0.125</v>
      </c>
      <c r="M2" s="65">
        <v>0.125</v>
      </c>
      <c r="N2" s="65">
        <v>0.125</v>
      </c>
      <c r="O2" s="65">
        <v>0.125</v>
      </c>
      <c r="P2" s="65">
        <v>0.125</v>
      </c>
      <c r="Q2" s="65">
        <v>0</v>
      </c>
      <c r="R2" s="65">
        <v>0</v>
      </c>
      <c r="S2" s="65">
        <v>0</v>
      </c>
      <c r="T2" s="65">
        <v>0</v>
      </c>
      <c r="U2" s="65">
        <v>0</v>
      </c>
      <c r="V2" s="65">
        <v>0</v>
      </c>
      <c r="W2" s="65">
        <v>0</v>
      </c>
      <c r="X2" s="65">
        <v>0</v>
      </c>
    </row>
    <row r="3" spans="1:24">
      <c r="A3" s="65">
        <v>-0.125</v>
      </c>
      <c r="B3" s="65">
        <v>-0.125</v>
      </c>
      <c r="C3" s="65">
        <v>-0.125</v>
      </c>
      <c r="D3" s="65">
        <v>-0.125</v>
      </c>
      <c r="E3" s="65">
        <v>-0.125</v>
      </c>
      <c r="F3" s="65">
        <v>-0.125</v>
      </c>
      <c r="G3" s="65">
        <v>-0.125</v>
      </c>
      <c r="H3" s="65">
        <v>-0.125</v>
      </c>
      <c r="I3" s="65">
        <v>0</v>
      </c>
      <c r="J3" s="65">
        <v>0</v>
      </c>
      <c r="K3" s="65">
        <v>0</v>
      </c>
      <c r="L3" s="65">
        <v>0</v>
      </c>
      <c r="M3" s="65">
        <v>0</v>
      </c>
      <c r="N3" s="65">
        <v>0</v>
      </c>
      <c r="O3" s="65">
        <v>0</v>
      </c>
      <c r="P3" s="65">
        <v>0</v>
      </c>
      <c r="Q3" s="65">
        <v>0.125</v>
      </c>
      <c r="R3" s="65">
        <v>0.125</v>
      </c>
      <c r="S3" s="65">
        <v>0.125</v>
      </c>
      <c r="T3" s="65">
        <v>0.125</v>
      </c>
      <c r="U3" s="65">
        <v>0.125</v>
      </c>
      <c r="V3" s="65">
        <v>0.125</v>
      </c>
      <c r="W3" s="65">
        <v>0.125</v>
      </c>
      <c r="X3" s="65">
        <v>0.125</v>
      </c>
    </row>
    <row r="4" spans="1:24">
      <c r="A4" s="65">
        <v>-0.33333000000000002</v>
      </c>
      <c r="B4" s="65">
        <v>0.33333000000000002</v>
      </c>
      <c r="C4" s="65">
        <v>0</v>
      </c>
      <c r="D4" s="65">
        <v>0</v>
      </c>
      <c r="E4" s="65">
        <v>0</v>
      </c>
      <c r="F4" s="65">
        <v>0</v>
      </c>
      <c r="G4" s="65">
        <v>0</v>
      </c>
      <c r="H4" s="65">
        <v>0</v>
      </c>
      <c r="I4" s="65">
        <v>-0.33333000000000002</v>
      </c>
      <c r="J4" s="65">
        <v>0.33333000000000002</v>
      </c>
      <c r="K4" s="65">
        <v>0</v>
      </c>
      <c r="L4" s="65">
        <v>0</v>
      </c>
      <c r="M4" s="65">
        <v>0</v>
      </c>
      <c r="N4" s="65">
        <v>0</v>
      </c>
      <c r="O4" s="65">
        <v>0</v>
      </c>
      <c r="P4" s="65">
        <v>0</v>
      </c>
      <c r="Q4" s="65">
        <v>-0.33333000000000002</v>
      </c>
      <c r="R4" s="65">
        <v>0.33333000000000002</v>
      </c>
      <c r="S4" s="65">
        <v>0</v>
      </c>
      <c r="T4" s="65">
        <v>0</v>
      </c>
      <c r="U4" s="65">
        <v>0</v>
      </c>
      <c r="V4" s="65">
        <v>0</v>
      </c>
      <c r="W4" s="65">
        <v>0</v>
      </c>
      <c r="X4" s="65">
        <v>0</v>
      </c>
    </row>
    <row r="5" spans="1:24">
      <c r="A5" s="65">
        <v>-0.33333000000000002</v>
      </c>
      <c r="B5" s="65">
        <v>0</v>
      </c>
      <c r="C5" s="65">
        <v>0.33333000000000002</v>
      </c>
      <c r="D5" s="65">
        <v>0</v>
      </c>
      <c r="E5" s="65">
        <v>0</v>
      </c>
      <c r="F5" s="65">
        <v>0</v>
      </c>
      <c r="G5" s="65">
        <v>0</v>
      </c>
      <c r="H5" s="65">
        <v>0</v>
      </c>
      <c r="I5" s="65">
        <v>-0.33333000000000002</v>
      </c>
      <c r="J5" s="65">
        <v>0</v>
      </c>
      <c r="K5" s="65">
        <v>0.33333000000000002</v>
      </c>
      <c r="L5" s="65">
        <v>0</v>
      </c>
      <c r="M5" s="65">
        <v>0</v>
      </c>
      <c r="N5" s="65">
        <v>0</v>
      </c>
      <c r="O5" s="65">
        <v>0</v>
      </c>
      <c r="P5" s="65">
        <v>0</v>
      </c>
      <c r="Q5" s="65">
        <v>-0.33333000000000002</v>
      </c>
      <c r="R5" s="65">
        <v>0</v>
      </c>
      <c r="S5" s="65">
        <v>0.33333000000000002</v>
      </c>
      <c r="T5" s="65">
        <v>0</v>
      </c>
      <c r="U5" s="65">
        <v>0</v>
      </c>
      <c r="V5" s="65">
        <v>0</v>
      </c>
      <c r="W5" s="65">
        <v>0</v>
      </c>
      <c r="X5" s="65">
        <v>0</v>
      </c>
    </row>
    <row r="6" spans="1:24">
      <c r="A6" s="65">
        <v>-0.33333000000000002</v>
      </c>
      <c r="B6" s="65">
        <v>0</v>
      </c>
      <c r="C6" s="65">
        <v>0</v>
      </c>
      <c r="D6" s="65">
        <v>0.33333000000000002</v>
      </c>
      <c r="E6" s="65">
        <v>0</v>
      </c>
      <c r="F6" s="65">
        <v>0</v>
      </c>
      <c r="G6" s="65">
        <v>0</v>
      </c>
      <c r="H6" s="65">
        <v>0</v>
      </c>
      <c r="I6" s="65">
        <v>-0.33333000000000002</v>
      </c>
      <c r="J6" s="65">
        <v>0</v>
      </c>
      <c r="K6" s="65">
        <v>0</v>
      </c>
      <c r="L6" s="65">
        <v>0.33333000000000002</v>
      </c>
      <c r="M6" s="65">
        <v>0</v>
      </c>
      <c r="N6" s="65">
        <v>0</v>
      </c>
      <c r="O6" s="65">
        <v>0</v>
      </c>
      <c r="P6" s="65">
        <v>0</v>
      </c>
      <c r="Q6" s="65">
        <v>-0.33333000000000002</v>
      </c>
      <c r="R6" s="65">
        <v>0</v>
      </c>
      <c r="S6" s="65">
        <v>0</v>
      </c>
      <c r="T6" s="65">
        <v>0.33333000000000002</v>
      </c>
      <c r="U6" s="65">
        <v>0</v>
      </c>
      <c r="V6" s="65">
        <v>0</v>
      </c>
      <c r="W6" s="65">
        <v>0</v>
      </c>
      <c r="X6" s="65">
        <v>0</v>
      </c>
    </row>
    <row r="7" spans="1:24">
      <c r="A7" s="65">
        <v>-0.33333000000000002</v>
      </c>
      <c r="B7" s="65">
        <v>0</v>
      </c>
      <c r="C7" s="65">
        <v>0</v>
      </c>
      <c r="D7" s="65">
        <v>0</v>
      </c>
      <c r="E7" s="65">
        <v>0.33333000000000002</v>
      </c>
      <c r="F7" s="65">
        <v>0</v>
      </c>
      <c r="G7" s="65">
        <v>0</v>
      </c>
      <c r="H7" s="65">
        <v>0</v>
      </c>
      <c r="I7" s="65">
        <v>-0.33333000000000002</v>
      </c>
      <c r="J7" s="65">
        <v>0</v>
      </c>
      <c r="K7" s="65">
        <v>0</v>
      </c>
      <c r="L7" s="65">
        <v>0</v>
      </c>
      <c r="M7" s="65">
        <v>0.33333000000000002</v>
      </c>
      <c r="N7" s="65">
        <v>0</v>
      </c>
      <c r="O7" s="65">
        <v>0</v>
      </c>
      <c r="P7" s="65">
        <v>0</v>
      </c>
      <c r="Q7" s="65">
        <v>-0.33333000000000002</v>
      </c>
      <c r="R7" s="65">
        <v>0</v>
      </c>
      <c r="S7" s="65">
        <v>0</v>
      </c>
      <c r="T7" s="65">
        <v>0</v>
      </c>
      <c r="U7" s="65">
        <v>0.33333000000000002</v>
      </c>
      <c r="V7" s="65">
        <v>0</v>
      </c>
      <c r="W7" s="65">
        <v>0</v>
      </c>
      <c r="X7" s="65">
        <v>0</v>
      </c>
    </row>
    <row r="8" spans="1:24">
      <c r="A8" s="65">
        <v>-0.33333000000000002</v>
      </c>
      <c r="B8" s="65">
        <v>0</v>
      </c>
      <c r="C8" s="65">
        <v>0</v>
      </c>
      <c r="D8" s="65">
        <v>0</v>
      </c>
      <c r="E8" s="65">
        <v>0</v>
      </c>
      <c r="F8" s="65">
        <v>0.33333000000000002</v>
      </c>
      <c r="G8" s="65">
        <v>0</v>
      </c>
      <c r="H8" s="65">
        <v>0</v>
      </c>
      <c r="I8" s="65">
        <v>-0.33333000000000002</v>
      </c>
      <c r="J8" s="65">
        <v>0</v>
      </c>
      <c r="K8" s="65">
        <v>0</v>
      </c>
      <c r="L8" s="65">
        <v>0</v>
      </c>
      <c r="M8" s="65">
        <v>0</v>
      </c>
      <c r="N8" s="65">
        <v>0.33333000000000002</v>
      </c>
      <c r="O8" s="65">
        <v>0</v>
      </c>
      <c r="P8" s="65">
        <v>0</v>
      </c>
      <c r="Q8" s="65">
        <v>-0.33333000000000002</v>
      </c>
      <c r="R8" s="65">
        <v>0</v>
      </c>
      <c r="S8" s="65">
        <v>0</v>
      </c>
      <c r="T8" s="65">
        <v>0</v>
      </c>
      <c r="U8" s="65">
        <v>0</v>
      </c>
      <c r="V8" s="65">
        <v>0.33333000000000002</v>
      </c>
      <c r="W8" s="65">
        <v>0</v>
      </c>
      <c r="X8" s="65">
        <v>0</v>
      </c>
    </row>
    <row r="9" spans="1:24">
      <c r="A9" s="65">
        <v>-0.33333000000000002</v>
      </c>
      <c r="B9" s="65">
        <v>0</v>
      </c>
      <c r="C9" s="65">
        <v>0</v>
      </c>
      <c r="D9" s="65">
        <v>0</v>
      </c>
      <c r="E9" s="65">
        <v>0</v>
      </c>
      <c r="F9" s="65">
        <v>0</v>
      </c>
      <c r="G9" s="65">
        <v>0.33333000000000002</v>
      </c>
      <c r="H9" s="65">
        <v>0</v>
      </c>
      <c r="I9" s="65">
        <v>-0.33333000000000002</v>
      </c>
      <c r="J9" s="65">
        <v>0</v>
      </c>
      <c r="K9" s="65">
        <v>0</v>
      </c>
      <c r="L9" s="65">
        <v>0</v>
      </c>
      <c r="M9" s="65">
        <v>0</v>
      </c>
      <c r="N9" s="65">
        <v>0</v>
      </c>
      <c r="O9" s="65">
        <v>0.33333000000000002</v>
      </c>
      <c r="P9" s="65">
        <v>0</v>
      </c>
      <c r="Q9" s="65">
        <v>-0.33333000000000002</v>
      </c>
      <c r="R9" s="65">
        <v>0</v>
      </c>
      <c r="S9" s="65">
        <v>0</v>
      </c>
      <c r="T9" s="65">
        <v>0</v>
      </c>
      <c r="U9" s="65">
        <v>0</v>
      </c>
      <c r="V9" s="65">
        <v>0</v>
      </c>
      <c r="W9" s="65">
        <v>0.33333000000000002</v>
      </c>
      <c r="X9" s="65">
        <v>0</v>
      </c>
    </row>
    <row r="10" spans="1:24">
      <c r="A10" s="65">
        <v>-0.33333000000000002</v>
      </c>
      <c r="B10" s="65">
        <v>0</v>
      </c>
      <c r="C10" s="65">
        <v>0</v>
      </c>
      <c r="D10" s="65">
        <v>0</v>
      </c>
      <c r="E10" s="65">
        <v>0</v>
      </c>
      <c r="F10" s="65">
        <v>0</v>
      </c>
      <c r="G10" s="65">
        <v>0</v>
      </c>
      <c r="H10" s="65">
        <v>0.33333000000000002</v>
      </c>
      <c r="I10" s="65">
        <v>-0.33333000000000002</v>
      </c>
      <c r="J10" s="65">
        <v>0</v>
      </c>
      <c r="K10" s="65">
        <v>0</v>
      </c>
      <c r="L10" s="65">
        <v>0</v>
      </c>
      <c r="M10" s="65">
        <v>0</v>
      </c>
      <c r="N10" s="65">
        <v>0</v>
      </c>
      <c r="O10" s="65">
        <v>0</v>
      </c>
      <c r="P10" s="65">
        <v>0.33333000000000002</v>
      </c>
      <c r="Q10" s="65">
        <v>-0.33333000000000002</v>
      </c>
      <c r="R10" s="65">
        <v>0</v>
      </c>
      <c r="S10" s="65">
        <v>0</v>
      </c>
      <c r="T10" s="65">
        <v>0</v>
      </c>
      <c r="U10" s="65">
        <v>0</v>
      </c>
      <c r="V10" s="65">
        <v>0</v>
      </c>
      <c r="W10" s="65">
        <v>0</v>
      </c>
      <c r="X10" s="65">
        <v>0.33333000000000002</v>
      </c>
    </row>
  </sheetData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9"/>
  <sheetViews>
    <sheetView workbookViewId="0">
      <selection activeCell="A13" sqref="A13"/>
    </sheetView>
  </sheetViews>
  <sheetFormatPr baseColWidth="10" defaultColWidth="9" defaultRowHeight="14"/>
  <cols>
    <col min="1" max="21" width="9" style="65"/>
  </cols>
  <sheetData>
    <row r="1" spans="1:21">
      <c r="A1" s="65">
        <v>0.42857000000000001</v>
      </c>
      <c r="B1" s="65">
        <v>9.5240000000000005E-2</v>
      </c>
      <c r="C1" s="65">
        <v>9.5240000000000005E-2</v>
      </c>
      <c r="D1" s="65">
        <v>9.5240000000000005E-2</v>
      </c>
      <c r="E1" s="65">
        <v>9.5240000000000005E-2</v>
      </c>
      <c r="F1" s="65">
        <v>9.5240000000000005E-2</v>
      </c>
      <c r="G1" s="65">
        <v>9.5240000000000005E-2</v>
      </c>
      <c r="H1" s="65">
        <v>0.28571000000000002</v>
      </c>
      <c r="I1" s="65">
        <v>-4.7620000000000003E-2</v>
      </c>
      <c r="J1" s="65">
        <v>-4.7620000000000003E-2</v>
      </c>
      <c r="K1" s="65">
        <v>-4.7620000000000003E-2</v>
      </c>
      <c r="L1" s="65">
        <v>-4.7620000000000003E-2</v>
      </c>
      <c r="M1" s="65">
        <v>-4.7620000000000003E-2</v>
      </c>
      <c r="N1" s="65">
        <v>-4.7620000000000003E-2</v>
      </c>
      <c r="O1" s="65">
        <v>0.28571000000000002</v>
      </c>
      <c r="P1" s="65">
        <v>-4.7620000000000003E-2</v>
      </c>
      <c r="Q1" s="65">
        <v>-4.7620000000000003E-2</v>
      </c>
      <c r="R1" s="65">
        <v>-4.7620000000000003E-2</v>
      </c>
      <c r="S1" s="65">
        <v>-4.7620000000000003E-2</v>
      </c>
      <c r="T1" s="65">
        <v>-4.7620000000000003E-2</v>
      </c>
      <c r="U1" s="65">
        <v>-4.7620000000000003E-2</v>
      </c>
    </row>
    <row r="2" spans="1:21">
      <c r="A2" s="65">
        <v>-0.14285999999999999</v>
      </c>
      <c r="B2" s="65">
        <v>-0.14285999999999999</v>
      </c>
      <c r="C2" s="65">
        <v>-0.14285999999999999</v>
      </c>
      <c r="D2" s="65">
        <v>-0.14285999999999999</v>
      </c>
      <c r="E2" s="65">
        <v>-0.14285999999999999</v>
      </c>
      <c r="F2" s="65">
        <v>-0.14285999999999999</v>
      </c>
      <c r="G2" s="65">
        <v>-0.14285999999999999</v>
      </c>
      <c r="H2" s="65">
        <v>0.14285999999999999</v>
      </c>
      <c r="I2" s="65">
        <v>0.14285999999999999</v>
      </c>
      <c r="J2" s="65">
        <v>0.14285999999999999</v>
      </c>
      <c r="K2" s="65">
        <v>0.14285999999999999</v>
      </c>
      <c r="L2" s="65">
        <v>0.14285999999999999</v>
      </c>
      <c r="M2" s="65">
        <v>0.14285999999999999</v>
      </c>
      <c r="N2" s="65">
        <v>0.14285999999999999</v>
      </c>
      <c r="O2" s="65">
        <v>0</v>
      </c>
      <c r="P2" s="65">
        <v>0</v>
      </c>
      <c r="Q2" s="65">
        <v>0</v>
      </c>
      <c r="R2" s="65">
        <v>0</v>
      </c>
      <c r="S2" s="65">
        <v>0</v>
      </c>
      <c r="T2" s="65">
        <v>0</v>
      </c>
      <c r="U2" s="65">
        <v>0</v>
      </c>
    </row>
    <row r="3" spans="1:21">
      <c r="A3" s="65">
        <v>-0.14285999999999999</v>
      </c>
      <c r="B3" s="65">
        <v>-0.14285999999999999</v>
      </c>
      <c r="C3" s="65">
        <v>-0.14285999999999999</v>
      </c>
      <c r="D3" s="65">
        <v>-0.14285999999999999</v>
      </c>
      <c r="E3" s="65">
        <v>-0.14285999999999999</v>
      </c>
      <c r="F3" s="65">
        <v>-0.14285999999999999</v>
      </c>
      <c r="G3" s="65">
        <v>-0.14285999999999999</v>
      </c>
      <c r="H3" s="65">
        <v>0</v>
      </c>
      <c r="I3" s="65">
        <v>0</v>
      </c>
      <c r="J3" s="65">
        <v>0</v>
      </c>
      <c r="K3" s="65">
        <v>0</v>
      </c>
      <c r="L3" s="65">
        <v>0</v>
      </c>
      <c r="M3" s="65">
        <v>0</v>
      </c>
      <c r="N3" s="65">
        <v>0</v>
      </c>
      <c r="O3" s="65">
        <v>0.14285999999999999</v>
      </c>
      <c r="P3" s="65">
        <v>0.14285999999999999</v>
      </c>
      <c r="Q3" s="65">
        <v>0.14285999999999999</v>
      </c>
      <c r="R3" s="65">
        <v>0.14285999999999999</v>
      </c>
      <c r="S3" s="65">
        <v>0.14285999999999999</v>
      </c>
      <c r="T3" s="65">
        <v>0.14285999999999999</v>
      </c>
      <c r="U3" s="65">
        <v>0.14285999999999999</v>
      </c>
    </row>
    <row r="4" spans="1:21">
      <c r="A4" s="65">
        <v>-0.33333000000000002</v>
      </c>
      <c r="B4" s="65">
        <v>0.33333000000000002</v>
      </c>
      <c r="C4" s="65">
        <v>0</v>
      </c>
      <c r="D4" s="65">
        <v>0</v>
      </c>
      <c r="E4" s="65">
        <v>0</v>
      </c>
      <c r="F4" s="65">
        <v>0</v>
      </c>
      <c r="G4" s="65">
        <v>0</v>
      </c>
      <c r="H4" s="65">
        <v>-0.33333000000000002</v>
      </c>
      <c r="I4" s="65">
        <v>0.33333000000000002</v>
      </c>
      <c r="J4" s="65">
        <v>0</v>
      </c>
      <c r="K4" s="65">
        <v>0</v>
      </c>
      <c r="L4" s="65">
        <v>0</v>
      </c>
      <c r="M4" s="65">
        <v>0</v>
      </c>
      <c r="N4" s="65">
        <v>0</v>
      </c>
      <c r="O4" s="65">
        <v>-0.33333000000000002</v>
      </c>
      <c r="P4" s="65">
        <v>0.33333000000000002</v>
      </c>
      <c r="Q4" s="65">
        <v>0</v>
      </c>
      <c r="R4" s="65">
        <v>0</v>
      </c>
      <c r="S4" s="65">
        <v>0</v>
      </c>
      <c r="T4" s="65">
        <v>0</v>
      </c>
      <c r="U4" s="65">
        <v>0</v>
      </c>
    </row>
    <row r="5" spans="1:21">
      <c r="A5" s="65">
        <v>-0.33333000000000002</v>
      </c>
      <c r="B5" s="65">
        <v>0</v>
      </c>
      <c r="C5" s="65">
        <v>0.33333000000000002</v>
      </c>
      <c r="D5" s="65">
        <v>0</v>
      </c>
      <c r="E5" s="65">
        <v>0</v>
      </c>
      <c r="F5" s="65">
        <v>0</v>
      </c>
      <c r="G5" s="65">
        <v>0</v>
      </c>
      <c r="H5" s="65">
        <v>-0.33333000000000002</v>
      </c>
      <c r="I5" s="65">
        <v>0</v>
      </c>
      <c r="J5" s="65">
        <v>0.33333000000000002</v>
      </c>
      <c r="K5" s="65">
        <v>0</v>
      </c>
      <c r="L5" s="65">
        <v>0</v>
      </c>
      <c r="M5" s="65">
        <v>0</v>
      </c>
      <c r="N5" s="65">
        <v>0</v>
      </c>
      <c r="O5" s="65">
        <v>-0.33333000000000002</v>
      </c>
      <c r="P5" s="65">
        <v>0</v>
      </c>
      <c r="Q5" s="65">
        <v>0.33333000000000002</v>
      </c>
      <c r="R5" s="65">
        <v>0</v>
      </c>
      <c r="S5" s="65">
        <v>0</v>
      </c>
      <c r="T5" s="65">
        <v>0</v>
      </c>
      <c r="U5" s="65">
        <v>0</v>
      </c>
    </row>
    <row r="6" spans="1:21">
      <c r="A6" s="65">
        <v>-0.33333000000000002</v>
      </c>
      <c r="B6" s="65">
        <v>0</v>
      </c>
      <c r="C6" s="65">
        <v>0</v>
      </c>
      <c r="D6" s="65">
        <v>0.33333000000000002</v>
      </c>
      <c r="E6" s="65">
        <v>0</v>
      </c>
      <c r="F6" s="65">
        <v>0</v>
      </c>
      <c r="G6" s="65">
        <v>0</v>
      </c>
      <c r="H6" s="65">
        <v>-0.33333000000000002</v>
      </c>
      <c r="I6" s="65">
        <v>0</v>
      </c>
      <c r="J6" s="65">
        <v>0</v>
      </c>
      <c r="K6" s="65">
        <v>0.33333000000000002</v>
      </c>
      <c r="L6" s="65">
        <v>0</v>
      </c>
      <c r="M6" s="65">
        <v>0</v>
      </c>
      <c r="N6" s="65">
        <v>0</v>
      </c>
      <c r="O6" s="65">
        <v>-0.33333000000000002</v>
      </c>
      <c r="P6" s="65">
        <v>0</v>
      </c>
      <c r="Q6" s="65">
        <v>0</v>
      </c>
      <c r="R6" s="65">
        <v>0.33333000000000002</v>
      </c>
      <c r="S6" s="65">
        <v>0</v>
      </c>
      <c r="T6" s="65">
        <v>0</v>
      </c>
      <c r="U6" s="65">
        <v>0</v>
      </c>
    </row>
    <row r="7" spans="1:21">
      <c r="A7" s="65">
        <v>-0.33333000000000002</v>
      </c>
      <c r="B7" s="65">
        <v>0</v>
      </c>
      <c r="C7" s="65">
        <v>0</v>
      </c>
      <c r="D7" s="65">
        <v>0</v>
      </c>
      <c r="E7" s="65">
        <v>0.33333000000000002</v>
      </c>
      <c r="F7" s="65">
        <v>0</v>
      </c>
      <c r="G7" s="65">
        <v>0</v>
      </c>
      <c r="H7" s="65">
        <v>-0.33333000000000002</v>
      </c>
      <c r="I7" s="65">
        <v>0</v>
      </c>
      <c r="J7" s="65">
        <v>0</v>
      </c>
      <c r="K7" s="65">
        <v>0</v>
      </c>
      <c r="L7" s="65">
        <v>0.33333000000000002</v>
      </c>
      <c r="M7" s="65">
        <v>0</v>
      </c>
      <c r="N7" s="65">
        <v>0</v>
      </c>
      <c r="O7" s="65">
        <v>-0.33333000000000002</v>
      </c>
      <c r="P7" s="65">
        <v>0</v>
      </c>
      <c r="Q7" s="65">
        <v>0</v>
      </c>
      <c r="R7" s="65">
        <v>0</v>
      </c>
      <c r="S7" s="65">
        <v>0.33333000000000002</v>
      </c>
      <c r="T7" s="65">
        <v>0</v>
      </c>
      <c r="U7" s="65">
        <v>0</v>
      </c>
    </row>
    <row r="8" spans="1:21">
      <c r="A8" s="65">
        <v>-0.33333000000000002</v>
      </c>
      <c r="B8" s="65">
        <v>0</v>
      </c>
      <c r="C8" s="65">
        <v>0</v>
      </c>
      <c r="D8" s="65">
        <v>0</v>
      </c>
      <c r="E8" s="65">
        <v>0</v>
      </c>
      <c r="F8" s="65">
        <v>0.33333000000000002</v>
      </c>
      <c r="G8" s="65">
        <v>0</v>
      </c>
      <c r="H8" s="65">
        <v>-0.33333000000000002</v>
      </c>
      <c r="I8" s="65">
        <v>0</v>
      </c>
      <c r="J8" s="65">
        <v>0</v>
      </c>
      <c r="K8" s="65">
        <v>0</v>
      </c>
      <c r="L8" s="65">
        <v>0</v>
      </c>
      <c r="M8" s="65">
        <v>0.33333000000000002</v>
      </c>
      <c r="N8" s="65">
        <v>0</v>
      </c>
      <c r="O8" s="65">
        <v>-0.33333000000000002</v>
      </c>
      <c r="P8" s="65">
        <v>0</v>
      </c>
      <c r="Q8" s="65">
        <v>0</v>
      </c>
      <c r="R8" s="65">
        <v>0</v>
      </c>
      <c r="S8" s="65">
        <v>0</v>
      </c>
      <c r="T8" s="65">
        <v>0.33333000000000002</v>
      </c>
      <c r="U8" s="65">
        <v>0</v>
      </c>
    </row>
    <row r="9" spans="1:21">
      <c r="A9" s="65">
        <v>-0.33333000000000002</v>
      </c>
      <c r="B9" s="65">
        <v>0</v>
      </c>
      <c r="C9" s="65">
        <v>0</v>
      </c>
      <c r="D9" s="65">
        <v>0</v>
      </c>
      <c r="E9" s="65">
        <v>0</v>
      </c>
      <c r="F9" s="65">
        <v>0</v>
      </c>
      <c r="G9" s="65">
        <v>0.33333000000000002</v>
      </c>
      <c r="H9" s="65">
        <v>-0.33333000000000002</v>
      </c>
      <c r="I9" s="65">
        <v>0</v>
      </c>
      <c r="J9" s="65">
        <v>0</v>
      </c>
      <c r="K9" s="65">
        <v>0</v>
      </c>
      <c r="L9" s="65">
        <v>0</v>
      </c>
      <c r="M9" s="65">
        <v>0</v>
      </c>
      <c r="N9" s="65">
        <v>0.33333000000000002</v>
      </c>
      <c r="O9" s="65">
        <v>-0.33333000000000002</v>
      </c>
      <c r="P9" s="65">
        <v>0</v>
      </c>
      <c r="Q9" s="65">
        <v>0</v>
      </c>
      <c r="R9" s="65">
        <v>0</v>
      </c>
      <c r="S9" s="65">
        <v>0</v>
      </c>
      <c r="T9" s="65">
        <v>0</v>
      </c>
      <c r="U9" s="65">
        <v>0.33333000000000002</v>
      </c>
    </row>
  </sheetData>
  <phoneticPr fontId="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59"/>
  <sheetViews>
    <sheetView zoomScale="125" zoomScaleNormal="125" zoomScalePageLayoutView="125" workbookViewId="0">
      <selection activeCell="B2" sqref="B2"/>
    </sheetView>
  </sheetViews>
  <sheetFormatPr baseColWidth="10" defaultColWidth="8.796875" defaultRowHeight="14"/>
  <cols>
    <col min="1" max="1" width="16.3984375" bestFit="1" customWidth="1"/>
  </cols>
  <sheetData>
    <row r="1" spans="1:2">
      <c r="A1" s="60">
        <v>45155</v>
      </c>
      <c r="B1" t="s">
        <v>257</v>
      </c>
    </row>
    <row r="2" spans="1:2">
      <c r="B2" t="s">
        <v>258</v>
      </c>
    </row>
    <row r="3" spans="1:2">
      <c r="B3" t="s">
        <v>259</v>
      </c>
    </row>
    <row r="5" spans="1:2">
      <c r="A5" s="60">
        <v>43965</v>
      </c>
      <c r="B5" t="s">
        <v>239</v>
      </c>
    </row>
    <row r="6" spans="1:2">
      <c r="A6" s="60"/>
      <c r="B6" t="s">
        <v>242</v>
      </c>
    </row>
    <row r="7" spans="1:2">
      <c r="B7" t="s">
        <v>243</v>
      </c>
    </row>
    <row r="8" spans="1:2">
      <c r="B8" t="s">
        <v>244</v>
      </c>
    </row>
    <row r="9" spans="1:2">
      <c r="B9" t="s">
        <v>241</v>
      </c>
    </row>
    <row r="11" spans="1:2">
      <c r="A11" s="60">
        <v>42863</v>
      </c>
      <c r="B11" t="s">
        <v>173</v>
      </c>
    </row>
    <row r="12" spans="1:2">
      <c r="B12" t="s">
        <v>174</v>
      </c>
    </row>
    <row r="14" spans="1:2">
      <c r="A14" s="60">
        <v>42844</v>
      </c>
      <c r="B14" t="s">
        <v>153</v>
      </c>
    </row>
    <row r="15" spans="1:2">
      <c r="B15" t="s">
        <v>155</v>
      </c>
    </row>
    <row r="17" spans="1:2">
      <c r="A17" s="60">
        <v>42836</v>
      </c>
      <c r="B17" t="s">
        <v>152</v>
      </c>
    </row>
    <row r="18" spans="1:2">
      <c r="B18" t="s">
        <v>154</v>
      </c>
    </row>
    <row r="20" spans="1:2">
      <c r="A20" s="60">
        <v>42629</v>
      </c>
      <c r="B20" t="s">
        <v>130</v>
      </c>
    </row>
    <row r="21" spans="1:2">
      <c r="B21" t="s">
        <v>131</v>
      </c>
    </row>
    <row r="23" spans="1:2">
      <c r="A23" s="60">
        <v>42627</v>
      </c>
      <c r="B23" t="s">
        <v>127</v>
      </c>
    </row>
    <row r="24" spans="1:2">
      <c r="B24" t="s">
        <v>128</v>
      </c>
    </row>
    <row r="25" spans="1:2">
      <c r="B25" t="s">
        <v>129</v>
      </c>
    </row>
    <row r="26" spans="1:2">
      <c r="A26" s="60">
        <v>42572</v>
      </c>
      <c r="B26" t="s">
        <v>117</v>
      </c>
    </row>
    <row r="27" spans="1:2">
      <c r="B27" t="s">
        <v>118</v>
      </c>
    </row>
    <row r="29" spans="1:2">
      <c r="A29" s="60">
        <v>42402</v>
      </c>
      <c r="B29" t="s">
        <v>114</v>
      </c>
    </row>
    <row r="30" spans="1:2">
      <c r="B30" t="s">
        <v>115</v>
      </c>
    </row>
    <row r="32" spans="1:2">
      <c r="A32" s="60">
        <v>42325</v>
      </c>
      <c r="B32" t="s">
        <v>95</v>
      </c>
    </row>
    <row r="33" spans="1:2">
      <c r="B33" t="s">
        <v>96</v>
      </c>
    </row>
    <row r="34" spans="1:2">
      <c r="B34" t="s">
        <v>97</v>
      </c>
    </row>
    <row r="36" spans="1:2">
      <c r="A36" s="60">
        <v>41969</v>
      </c>
      <c r="B36" t="s">
        <v>80</v>
      </c>
    </row>
    <row r="37" spans="1:2">
      <c r="B37" t="s">
        <v>81</v>
      </c>
    </row>
    <row r="39" spans="1:2">
      <c r="A39" s="60">
        <v>41960</v>
      </c>
      <c r="B39" t="s">
        <v>77</v>
      </c>
    </row>
    <row r="40" spans="1:2">
      <c r="B40" t="s">
        <v>78</v>
      </c>
    </row>
    <row r="41" spans="1:2">
      <c r="B41" t="s">
        <v>79</v>
      </c>
    </row>
    <row r="43" spans="1:2">
      <c r="A43" s="61">
        <v>41584</v>
      </c>
      <c r="B43" t="s">
        <v>74</v>
      </c>
    </row>
    <row r="44" spans="1:2">
      <c r="A44" s="61"/>
      <c r="B44" t="s">
        <v>75</v>
      </c>
    </row>
    <row r="45" spans="1:2">
      <c r="A45" s="61"/>
      <c r="B45" t="s">
        <v>76</v>
      </c>
    </row>
    <row r="47" spans="1:2">
      <c r="A47" t="s">
        <v>72</v>
      </c>
      <c r="B47" t="s">
        <v>71</v>
      </c>
    </row>
    <row r="48" spans="1:2">
      <c r="B48" t="s">
        <v>73</v>
      </c>
    </row>
    <row r="50" spans="1:2">
      <c r="A50" s="60">
        <v>41536</v>
      </c>
      <c r="B50" t="s">
        <v>69</v>
      </c>
    </row>
    <row r="51" spans="1:2">
      <c r="B51" t="s">
        <v>70</v>
      </c>
    </row>
    <row r="53" spans="1:2">
      <c r="A53" s="60">
        <v>41226</v>
      </c>
      <c r="B53" t="s">
        <v>64</v>
      </c>
    </row>
    <row r="54" spans="1:2">
      <c r="B54" t="s">
        <v>65</v>
      </c>
    </row>
    <row r="56" spans="1:2">
      <c r="A56" s="60">
        <v>41152</v>
      </c>
      <c r="B56" t="s">
        <v>60</v>
      </c>
    </row>
    <row r="57" spans="1:2">
      <c r="B57" t="s">
        <v>61</v>
      </c>
    </row>
    <row r="59" spans="1:2">
      <c r="A59" s="60">
        <v>41149</v>
      </c>
      <c r="B59" t="s">
        <v>59</v>
      </c>
    </row>
  </sheetData>
  <phoneticPr fontId="2"/>
  <pageMargins left="0.7" right="0.7" top="0.75" bottom="0.75" header="0.3" footer="0.3"/>
  <pageSetup paperSize="9" orientation="portrait"/>
  <headerFooter>
    <oddHeader>&amp;F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5:N31"/>
  <sheetViews>
    <sheetView workbookViewId="0">
      <selection activeCell="M25" sqref="M25"/>
    </sheetView>
  </sheetViews>
  <sheetFormatPr baseColWidth="10" defaultColWidth="8.796875" defaultRowHeight="14"/>
  <cols>
    <col min="10" max="10" width="5.19921875" customWidth="1"/>
  </cols>
  <sheetData>
    <row r="5" spans="1:14" ht="20">
      <c r="A5" s="3" t="s">
        <v>46</v>
      </c>
    </row>
    <row r="6" spans="1:14" ht="17">
      <c r="B6" s="3"/>
    </row>
    <row r="7" spans="1:14" ht="17">
      <c r="A7" s="15" t="s">
        <v>31</v>
      </c>
      <c r="B7" s="3"/>
    </row>
    <row r="8" spans="1:14" ht="17">
      <c r="A8" s="15" t="s">
        <v>30</v>
      </c>
      <c r="B8" s="3"/>
    </row>
    <row r="9" spans="1:14" s="5" customFormat="1">
      <c r="A9" s="4"/>
      <c r="B9" s="2"/>
      <c r="K9" s="17" t="s">
        <v>42</v>
      </c>
    </row>
    <row r="10" spans="1:14" s="5" customFormat="1">
      <c r="A10" s="16" t="s">
        <v>3</v>
      </c>
      <c r="B10" s="17"/>
      <c r="C10" s="406" t="s">
        <v>27</v>
      </c>
      <c r="D10" s="407"/>
      <c r="E10" s="407"/>
      <c r="F10" s="408"/>
      <c r="G10" s="406" t="s">
        <v>29</v>
      </c>
      <c r="H10" s="407"/>
      <c r="I10" s="408"/>
      <c r="K10" s="17" t="s">
        <v>43</v>
      </c>
    </row>
    <row r="11" spans="1:14" s="1" customFormat="1">
      <c r="A11" s="6"/>
      <c r="B11" s="30"/>
      <c r="C11" s="12" t="s">
        <v>0</v>
      </c>
      <c r="D11" s="13" t="s">
        <v>1</v>
      </c>
      <c r="E11" s="13" t="s">
        <v>2</v>
      </c>
      <c r="F11" s="14" t="s">
        <v>35</v>
      </c>
      <c r="G11" s="13" t="s">
        <v>36</v>
      </c>
      <c r="H11" s="13" t="s">
        <v>37</v>
      </c>
      <c r="I11" s="14" t="s">
        <v>38</v>
      </c>
      <c r="K11" s="17" t="s">
        <v>44</v>
      </c>
    </row>
    <row r="12" spans="1:14" s="5" customFormat="1">
      <c r="A12" s="35"/>
      <c r="B12" s="31" t="s">
        <v>39</v>
      </c>
      <c r="C12" s="18"/>
      <c r="D12" s="19"/>
      <c r="E12" s="19"/>
      <c r="F12" s="20"/>
      <c r="G12" s="19" t="e">
        <f>C12/F12</f>
        <v>#DIV/0!</v>
      </c>
      <c r="H12" s="19" t="e">
        <f>D12/F12</f>
        <v>#DIV/0!</v>
      </c>
      <c r="I12" s="20" t="e">
        <f>E12/F12</f>
        <v>#DIV/0!</v>
      </c>
      <c r="K12" s="17" t="s">
        <v>45</v>
      </c>
    </row>
    <row r="13" spans="1:14" s="5" customFormat="1">
      <c r="A13" s="35"/>
      <c r="B13" s="32" t="s">
        <v>40</v>
      </c>
      <c r="C13" s="21"/>
      <c r="D13" s="17"/>
      <c r="E13" s="17"/>
      <c r="F13" s="22"/>
      <c r="G13" s="17" t="e">
        <f>C13/F13</f>
        <v>#DIV/0!</v>
      </c>
      <c r="H13" s="17" t="e">
        <f>D13/F13</f>
        <v>#DIV/0!</v>
      </c>
      <c r="I13" s="22" t="e">
        <f>E13/F13</f>
        <v>#DIV/0!</v>
      </c>
    </row>
    <row r="14" spans="1:14" s="5" customFormat="1" ht="15" thickBot="1">
      <c r="A14" s="35"/>
      <c r="B14" s="33" t="s">
        <v>41</v>
      </c>
      <c r="C14" s="23"/>
      <c r="D14" s="24"/>
      <c r="E14" s="24"/>
      <c r="F14" s="25"/>
      <c r="G14" s="24" t="e">
        <f>C14/F14</f>
        <v>#DIV/0!</v>
      </c>
      <c r="H14" s="24" t="e">
        <f>D14/F14</f>
        <v>#DIV/0!</v>
      </c>
      <c r="I14" s="25" t="e">
        <f>E14/F14</f>
        <v>#DIV/0!</v>
      </c>
      <c r="K14" s="17"/>
      <c r="L14" s="9" t="s">
        <v>47</v>
      </c>
      <c r="M14" s="10" t="s">
        <v>48</v>
      </c>
      <c r="N14" s="11" t="s">
        <v>49</v>
      </c>
    </row>
    <row r="15" spans="1:14" s="5" customFormat="1" ht="15" thickTop="1">
      <c r="A15" s="35"/>
      <c r="B15" s="26"/>
      <c r="C15" s="17"/>
      <c r="D15" s="17"/>
      <c r="E15" s="17"/>
      <c r="F15" s="26" t="s">
        <v>28</v>
      </c>
      <c r="G15" s="27" t="e">
        <f>AVERAGE(G12:G14)</f>
        <v>#DIV/0!</v>
      </c>
      <c r="H15" s="28" t="e">
        <f>AVERAGE(H12:H14)</f>
        <v>#DIV/0!</v>
      </c>
      <c r="I15" s="29" t="e">
        <f>AVERAGE(I12:I14)</f>
        <v>#DIV/0!</v>
      </c>
      <c r="K15" s="36" t="s">
        <v>50</v>
      </c>
      <c r="L15" s="39" t="e">
        <f>G15</f>
        <v>#DIV/0!</v>
      </c>
      <c r="M15" s="40" t="e">
        <f>H15</f>
        <v>#DIV/0!</v>
      </c>
      <c r="N15" s="41" t="e">
        <f>I15</f>
        <v>#DIV/0!</v>
      </c>
    </row>
    <row r="16" spans="1:14" s="5" customFormat="1">
      <c r="A16" s="35"/>
      <c r="B16" s="34"/>
      <c r="C16" s="17"/>
      <c r="D16" s="17"/>
      <c r="E16" s="17"/>
      <c r="F16" s="17"/>
      <c r="G16" s="17"/>
      <c r="H16" s="17"/>
      <c r="I16" s="17"/>
      <c r="K16" s="37" t="s">
        <v>51</v>
      </c>
      <c r="L16" s="42" t="e">
        <f>G21</f>
        <v>#DIV/0!</v>
      </c>
      <c r="M16" s="43" t="e">
        <f>H21</f>
        <v>#DIV/0!</v>
      </c>
      <c r="N16" s="44" t="e">
        <f>I21</f>
        <v>#DIV/0!</v>
      </c>
    </row>
    <row r="17" spans="1:14" s="5" customFormat="1" ht="15" thickBot="1">
      <c r="A17" s="7" t="s">
        <v>4</v>
      </c>
      <c r="B17" s="17"/>
      <c r="C17" s="9" t="s">
        <v>0</v>
      </c>
      <c r="D17" s="10" t="s">
        <v>1</v>
      </c>
      <c r="E17" s="10" t="s">
        <v>2</v>
      </c>
      <c r="F17" s="11" t="s">
        <v>23</v>
      </c>
      <c r="G17" s="10" t="s">
        <v>24</v>
      </c>
      <c r="H17" s="10" t="s">
        <v>25</v>
      </c>
      <c r="I17" s="10" t="s">
        <v>26</v>
      </c>
      <c r="K17" s="38" t="s">
        <v>52</v>
      </c>
      <c r="L17" s="45" t="e">
        <f>G27</f>
        <v>#DIV/0!</v>
      </c>
      <c r="M17" s="46" t="e">
        <f>H27</f>
        <v>#DIV/0!</v>
      </c>
      <c r="N17" s="47" t="e">
        <f>I27</f>
        <v>#DIV/0!</v>
      </c>
    </row>
    <row r="18" spans="1:14" s="5" customFormat="1" ht="15" thickTop="1">
      <c r="A18" s="35"/>
      <c r="B18" s="31" t="s">
        <v>32</v>
      </c>
      <c r="C18" s="18"/>
      <c r="D18" s="19"/>
      <c r="E18" s="19"/>
      <c r="F18" s="20"/>
      <c r="G18" s="19" t="e">
        <f>C18/F18</f>
        <v>#DIV/0!</v>
      </c>
      <c r="H18" s="19" t="e">
        <f>D18/F18</f>
        <v>#DIV/0!</v>
      </c>
      <c r="I18" s="20" t="e">
        <f>E18/F18</f>
        <v>#DIV/0!</v>
      </c>
      <c r="L18" s="48" t="s">
        <v>54</v>
      </c>
    </row>
    <row r="19" spans="1:14" s="5" customFormat="1">
      <c r="A19" s="35"/>
      <c r="B19" s="32" t="s">
        <v>33</v>
      </c>
      <c r="C19" s="21"/>
      <c r="D19" s="17"/>
      <c r="E19" s="17"/>
      <c r="F19" s="22"/>
      <c r="G19" s="17" t="e">
        <f>C19/F19</f>
        <v>#DIV/0!</v>
      </c>
      <c r="H19" s="17" t="e">
        <f>D19/F19</f>
        <v>#DIV/0!</v>
      </c>
      <c r="I19" s="22" t="e">
        <f>E19/F19</f>
        <v>#DIV/0!</v>
      </c>
      <c r="L19" s="48" t="s">
        <v>53</v>
      </c>
    </row>
    <row r="20" spans="1:14" s="5" customFormat="1">
      <c r="A20" s="35"/>
      <c r="B20" s="33" t="s">
        <v>34</v>
      </c>
      <c r="C20" s="23"/>
      <c r="D20" s="24"/>
      <c r="E20" s="24"/>
      <c r="F20" s="25"/>
      <c r="G20" s="24" t="e">
        <f>C20/F20</f>
        <v>#DIV/0!</v>
      </c>
      <c r="H20" s="24" t="e">
        <f>D20/F20</f>
        <v>#DIV/0!</v>
      </c>
      <c r="I20" s="25" t="e">
        <f>E20/F20</f>
        <v>#DIV/0!</v>
      </c>
    </row>
    <row r="21" spans="1:14" s="5" customFormat="1">
      <c r="A21" s="35"/>
      <c r="B21" s="26"/>
      <c r="C21" s="17"/>
      <c r="D21" s="17"/>
      <c r="E21" s="17"/>
      <c r="F21" s="26" t="s">
        <v>28</v>
      </c>
      <c r="G21" s="23" t="e">
        <f>AVERAGE(G18:G20)</f>
        <v>#DIV/0!</v>
      </c>
      <c r="H21" s="24" t="e">
        <f>AVERAGE(H18:H20)</f>
        <v>#DIV/0!</v>
      </c>
      <c r="I21" s="25" t="e">
        <f>AVERAGE(I18:I20)</f>
        <v>#DIV/0!</v>
      </c>
    </row>
    <row r="22" spans="1:14" s="5" customFormat="1">
      <c r="A22" s="35"/>
      <c r="B22" s="26"/>
      <c r="C22" s="17"/>
      <c r="D22" s="17"/>
      <c r="E22" s="17"/>
      <c r="F22" s="17"/>
      <c r="G22" s="17"/>
      <c r="H22" s="17"/>
      <c r="I22" s="17"/>
    </row>
    <row r="23" spans="1:14" s="5" customFormat="1">
      <c r="A23" s="8" t="s">
        <v>5</v>
      </c>
      <c r="B23" s="17"/>
      <c r="C23" s="9" t="s">
        <v>0</v>
      </c>
      <c r="D23" s="10" t="s">
        <v>1</v>
      </c>
      <c r="E23" s="10" t="s">
        <v>2</v>
      </c>
      <c r="F23" s="11" t="s">
        <v>23</v>
      </c>
      <c r="G23" s="10" t="s">
        <v>24</v>
      </c>
      <c r="H23" s="10" t="s">
        <v>25</v>
      </c>
      <c r="I23" s="10" t="s">
        <v>26</v>
      </c>
    </row>
    <row r="24" spans="1:14" s="5" customFormat="1">
      <c r="A24" s="17"/>
      <c r="B24" s="31" t="s">
        <v>32</v>
      </c>
      <c r="C24" s="18"/>
      <c r="D24" s="19"/>
      <c r="E24" s="19"/>
      <c r="F24" s="20"/>
      <c r="G24" s="19" t="e">
        <f>C24/F24</f>
        <v>#DIV/0!</v>
      </c>
      <c r="H24" s="19" t="e">
        <f>D24/F24</f>
        <v>#DIV/0!</v>
      </c>
      <c r="I24" s="20" t="e">
        <f>E24/F24</f>
        <v>#DIV/0!</v>
      </c>
    </row>
    <row r="25" spans="1:14" s="5" customFormat="1">
      <c r="A25" s="17"/>
      <c r="B25" s="32" t="s">
        <v>33</v>
      </c>
      <c r="C25" s="21"/>
      <c r="D25" s="17"/>
      <c r="E25" s="17"/>
      <c r="F25" s="22"/>
      <c r="G25" s="17" t="e">
        <f>C25/F25</f>
        <v>#DIV/0!</v>
      </c>
      <c r="H25" s="17" t="e">
        <f>D25/F25</f>
        <v>#DIV/0!</v>
      </c>
      <c r="I25" s="22" t="e">
        <f>E25/F25</f>
        <v>#DIV/0!</v>
      </c>
    </row>
    <row r="26" spans="1:14">
      <c r="A26" s="17"/>
      <c r="B26" s="33" t="s">
        <v>34</v>
      </c>
      <c r="C26" s="23"/>
      <c r="D26" s="24"/>
      <c r="E26" s="24"/>
      <c r="F26" s="25"/>
      <c r="G26" s="24" t="e">
        <f>C26/F26</f>
        <v>#DIV/0!</v>
      </c>
      <c r="H26" s="24" t="e">
        <f>D26/F26</f>
        <v>#DIV/0!</v>
      </c>
      <c r="I26" s="25" t="e">
        <f>E26/F26</f>
        <v>#DIV/0!</v>
      </c>
    </row>
    <row r="27" spans="1:14">
      <c r="A27" s="17"/>
      <c r="B27" s="26"/>
      <c r="C27" s="17"/>
      <c r="D27" s="17"/>
      <c r="E27" s="17"/>
      <c r="F27" s="26" t="s">
        <v>28</v>
      </c>
      <c r="G27" s="23" t="e">
        <f>AVERAGE(G24:G26)</f>
        <v>#DIV/0!</v>
      </c>
      <c r="H27" s="24" t="e">
        <f>AVERAGE(H24:H26)</f>
        <v>#DIV/0!</v>
      </c>
      <c r="I27" s="25" t="e">
        <f>AVERAGE(I24:I26)</f>
        <v>#DIV/0!</v>
      </c>
    </row>
    <row r="29" spans="1:14" ht="15">
      <c r="A29" s="49" t="s">
        <v>55</v>
      </c>
    </row>
    <row r="30" spans="1:14" ht="15">
      <c r="A30" s="15"/>
    </row>
    <row r="31" spans="1:14" ht="15">
      <c r="A31" s="49" t="s">
        <v>56</v>
      </c>
    </row>
  </sheetData>
  <mergeCells count="2">
    <mergeCell ref="C10:F10"/>
    <mergeCell ref="G10:I10"/>
  </mergeCells>
  <phoneticPr fontId="2"/>
  <pageMargins left="0.78700000000000003" right="0.78700000000000003" top="0.98399999999999999" bottom="0.98399999999999999" header="0.51200000000000001" footer="0.51200000000000001"/>
  <pageSetup paperSize="9" scale="72" orientation="portrait"/>
  <headerFooter alignWithMargins="0">
    <oddHeader>&amp;F</oddHead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N94"/>
  <sheetViews>
    <sheetView zoomScaleNormal="100" workbookViewId="0">
      <selection activeCell="BL127" sqref="BL127"/>
    </sheetView>
  </sheetViews>
  <sheetFormatPr baseColWidth="10" defaultColWidth="8.796875" defaultRowHeight="14"/>
  <cols>
    <col min="1" max="1" width="8.796875" style="30"/>
    <col min="2" max="2" width="8.796875" style="17"/>
    <col min="3" max="14" width="13.19921875" style="17" bestFit="1" customWidth="1"/>
    <col min="15" max="21" width="8.796875" style="17"/>
    <col min="22" max="33" width="13.19921875" style="17" bestFit="1" customWidth="1"/>
    <col min="34" max="40" width="8.796875" style="17"/>
    <col min="41" max="52" width="13.19921875" style="17" bestFit="1" customWidth="1"/>
    <col min="53" max="59" width="8.796875" style="17"/>
    <col min="60" max="71" width="13.19921875" style="17" bestFit="1" customWidth="1"/>
    <col min="72" max="78" width="8.796875" style="17"/>
    <col min="79" max="90" width="13.19921875" style="17" bestFit="1" customWidth="1"/>
    <col min="91" max="97" width="8.796875" style="17"/>
    <col min="98" max="109" width="13.19921875" style="17" bestFit="1" customWidth="1"/>
    <col min="110" max="16384" width="8.796875" style="17"/>
  </cols>
  <sheetData>
    <row r="1" spans="1:118" ht="15">
      <c r="A1" s="113" t="s">
        <v>245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113" t="s">
        <v>245</v>
      </c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113" t="s">
        <v>245</v>
      </c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113" t="s">
        <v>245</v>
      </c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113" t="s">
        <v>245</v>
      </c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113" t="s">
        <v>245</v>
      </c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</row>
    <row r="2" spans="1:118" s="34" customFormat="1">
      <c r="A2" s="116" t="s">
        <v>14</v>
      </c>
      <c r="B2" s="79"/>
      <c r="C2" s="290">
        <v>1</v>
      </c>
      <c r="D2" s="290">
        <v>2</v>
      </c>
      <c r="E2" s="290">
        <v>3</v>
      </c>
      <c r="F2" s="290">
        <v>4</v>
      </c>
      <c r="G2" s="290">
        <v>5</v>
      </c>
      <c r="H2" s="290">
        <v>6</v>
      </c>
      <c r="I2" s="290">
        <v>7</v>
      </c>
      <c r="J2" s="290">
        <v>8</v>
      </c>
      <c r="K2" s="290">
        <v>9</v>
      </c>
      <c r="L2" s="290">
        <v>10</v>
      </c>
      <c r="M2" s="290">
        <v>11</v>
      </c>
      <c r="N2" s="290">
        <v>12</v>
      </c>
      <c r="O2" s="291"/>
      <c r="P2" s="291"/>
      <c r="Q2" s="291"/>
      <c r="R2" s="291"/>
      <c r="S2" s="291"/>
      <c r="T2" s="116" t="s">
        <v>14</v>
      </c>
      <c r="U2" s="79"/>
      <c r="V2" s="290">
        <v>1</v>
      </c>
      <c r="W2" s="290">
        <v>2</v>
      </c>
      <c r="X2" s="290">
        <v>3</v>
      </c>
      <c r="Y2" s="290">
        <v>4</v>
      </c>
      <c r="Z2" s="290">
        <v>5</v>
      </c>
      <c r="AA2" s="290">
        <v>6</v>
      </c>
      <c r="AB2" s="290">
        <v>7</v>
      </c>
      <c r="AC2" s="290">
        <v>8</v>
      </c>
      <c r="AD2" s="290">
        <v>9</v>
      </c>
      <c r="AE2" s="290">
        <v>10</v>
      </c>
      <c r="AF2" s="290">
        <v>11</v>
      </c>
      <c r="AG2" s="290">
        <v>12</v>
      </c>
      <c r="AH2" s="291"/>
      <c r="AI2" s="291"/>
      <c r="AJ2" s="291"/>
      <c r="AK2" s="291"/>
      <c r="AL2" s="291"/>
      <c r="AM2" s="116" t="s">
        <v>14</v>
      </c>
      <c r="AN2" s="79"/>
      <c r="AO2" s="290">
        <v>1</v>
      </c>
      <c r="AP2" s="290">
        <v>2</v>
      </c>
      <c r="AQ2" s="290">
        <v>3</v>
      </c>
      <c r="AR2" s="290">
        <v>4</v>
      </c>
      <c r="AS2" s="290">
        <v>5</v>
      </c>
      <c r="AT2" s="290">
        <v>6</v>
      </c>
      <c r="AU2" s="290">
        <v>7</v>
      </c>
      <c r="AV2" s="290">
        <v>8</v>
      </c>
      <c r="AW2" s="290">
        <v>9</v>
      </c>
      <c r="AX2" s="290">
        <v>10</v>
      </c>
      <c r="AY2" s="290">
        <v>11</v>
      </c>
      <c r="AZ2" s="290">
        <v>12</v>
      </c>
      <c r="BA2" s="291"/>
      <c r="BB2" s="291"/>
      <c r="BC2" s="291"/>
      <c r="BD2" s="291"/>
      <c r="BE2" s="291"/>
      <c r="BF2" s="116" t="s">
        <v>14</v>
      </c>
      <c r="BG2" s="79"/>
      <c r="BH2" s="290">
        <v>1</v>
      </c>
      <c r="BI2" s="290">
        <v>2</v>
      </c>
      <c r="BJ2" s="290">
        <v>3</v>
      </c>
      <c r="BK2" s="290">
        <v>4</v>
      </c>
      <c r="BL2" s="290">
        <v>5</v>
      </c>
      <c r="BM2" s="290">
        <v>6</v>
      </c>
      <c r="BN2" s="290">
        <v>7</v>
      </c>
      <c r="BO2" s="290">
        <v>8</v>
      </c>
      <c r="BP2" s="290">
        <v>9</v>
      </c>
      <c r="BQ2" s="290">
        <v>10</v>
      </c>
      <c r="BR2" s="290">
        <v>11</v>
      </c>
      <c r="BS2" s="290">
        <v>12</v>
      </c>
      <c r="BT2" s="291"/>
      <c r="BU2" s="291"/>
      <c r="BV2" s="291"/>
      <c r="BW2" s="291"/>
      <c r="BX2" s="291"/>
      <c r="BY2" s="116" t="s">
        <v>14</v>
      </c>
      <c r="BZ2" s="79"/>
      <c r="CA2" s="290">
        <v>1</v>
      </c>
      <c r="CB2" s="290">
        <v>2</v>
      </c>
      <c r="CC2" s="290">
        <v>3</v>
      </c>
      <c r="CD2" s="290">
        <v>4</v>
      </c>
      <c r="CE2" s="290">
        <v>5</v>
      </c>
      <c r="CF2" s="290">
        <v>6</v>
      </c>
      <c r="CG2" s="290">
        <v>7</v>
      </c>
      <c r="CH2" s="290">
        <v>8</v>
      </c>
      <c r="CI2" s="290">
        <v>9</v>
      </c>
      <c r="CJ2" s="290">
        <v>10</v>
      </c>
      <c r="CK2" s="290">
        <v>11</v>
      </c>
      <c r="CL2" s="290">
        <v>12</v>
      </c>
      <c r="CM2" s="291"/>
      <c r="CN2" s="291"/>
      <c r="CO2" s="291"/>
      <c r="CP2" s="291"/>
      <c r="CQ2" s="291"/>
      <c r="CR2" s="116" t="s">
        <v>14</v>
      </c>
      <c r="CS2" s="79"/>
      <c r="CT2" s="290">
        <v>1</v>
      </c>
      <c r="CU2" s="290">
        <v>2</v>
      </c>
      <c r="CV2" s="290">
        <v>3</v>
      </c>
      <c r="CW2" s="290">
        <v>4</v>
      </c>
      <c r="CX2" s="290">
        <v>5</v>
      </c>
      <c r="CY2" s="290">
        <v>6</v>
      </c>
      <c r="CZ2" s="290">
        <v>7</v>
      </c>
      <c r="DA2" s="290">
        <v>8</v>
      </c>
      <c r="DB2" s="290">
        <v>9</v>
      </c>
      <c r="DC2" s="290">
        <v>10</v>
      </c>
      <c r="DD2" s="290">
        <v>11</v>
      </c>
      <c r="DE2" s="290">
        <v>12</v>
      </c>
      <c r="DF2" s="291"/>
      <c r="DG2" s="291"/>
      <c r="DH2" s="291"/>
      <c r="DI2" s="291"/>
      <c r="DJ2" s="291"/>
      <c r="DK2" s="291"/>
      <c r="DL2" s="291"/>
      <c r="DM2" s="291"/>
      <c r="DN2" s="291"/>
    </row>
    <row r="3" spans="1:118">
      <c r="A3" s="113"/>
      <c r="B3" s="111" t="s">
        <v>0</v>
      </c>
      <c r="C3" s="292">
        <f>DataInput!B10</f>
        <v>0</v>
      </c>
      <c r="D3" s="292">
        <f>DataInput!C10</f>
        <v>0</v>
      </c>
      <c r="E3" s="292">
        <f>DataInput!D10</f>
        <v>0</v>
      </c>
      <c r="F3" s="292">
        <f>DataInput!E10</f>
        <v>0</v>
      </c>
      <c r="G3" s="292">
        <f>DataInput!F10</f>
        <v>0</v>
      </c>
      <c r="H3" s="292">
        <f>DataInput!G10</f>
        <v>0</v>
      </c>
      <c r="I3" s="292">
        <f>DataInput!H10</f>
        <v>0</v>
      </c>
      <c r="J3" s="292">
        <f>DataInput!I10</f>
        <v>0</v>
      </c>
      <c r="K3" s="292">
        <f>DataInput!J10</f>
        <v>0</v>
      </c>
      <c r="L3" s="292">
        <f>DataInput!K10</f>
        <v>0</v>
      </c>
      <c r="M3" s="292">
        <f>DataInput!L10</f>
        <v>0</v>
      </c>
      <c r="N3" s="292">
        <f>DataInput!M10</f>
        <v>0</v>
      </c>
      <c r="O3" s="65"/>
      <c r="P3" s="65"/>
      <c r="Q3" s="65"/>
      <c r="R3" s="65"/>
      <c r="S3" s="65"/>
      <c r="T3" s="113"/>
      <c r="U3" s="111" t="s">
        <v>0</v>
      </c>
      <c r="V3" s="292">
        <f>DataInput!U10</f>
        <v>0</v>
      </c>
      <c r="W3" s="292">
        <f>DataInput!V10</f>
        <v>0</v>
      </c>
      <c r="X3" s="292">
        <f>DataInput!W10</f>
        <v>0</v>
      </c>
      <c r="Y3" s="292">
        <f>DataInput!X10</f>
        <v>0</v>
      </c>
      <c r="Z3" s="292">
        <f>DataInput!Y10</f>
        <v>0</v>
      </c>
      <c r="AA3" s="292">
        <f>DataInput!Z10</f>
        <v>0</v>
      </c>
      <c r="AB3" s="292">
        <f>DataInput!AA10</f>
        <v>0</v>
      </c>
      <c r="AC3" s="292">
        <f>DataInput!AB10</f>
        <v>0</v>
      </c>
      <c r="AD3" s="292">
        <f>DataInput!AC10</f>
        <v>0</v>
      </c>
      <c r="AE3" s="292">
        <f>DataInput!AD10</f>
        <v>0</v>
      </c>
      <c r="AF3" s="292">
        <f>DataInput!AE10</f>
        <v>0</v>
      </c>
      <c r="AG3" s="292">
        <f>DataInput!AF10</f>
        <v>0</v>
      </c>
      <c r="AH3" s="65"/>
      <c r="AI3" s="65"/>
      <c r="AJ3" s="65"/>
      <c r="AK3" s="65"/>
      <c r="AL3" s="65"/>
      <c r="AM3" s="113"/>
      <c r="AN3" s="111" t="s">
        <v>0</v>
      </c>
      <c r="AO3" s="292">
        <f>DataInput!AN10</f>
        <v>0</v>
      </c>
      <c r="AP3" s="292">
        <f>DataInput!AO10</f>
        <v>0</v>
      </c>
      <c r="AQ3" s="292">
        <f>DataInput!AP10</f>
        <v>0</v>
      </c>
      <c r="AR3" s="292">
        <f>DataInput!AQ10</f>
        <v>0</v>
      </c>
      <c r="AS3" s="292">
        <f>DataInput!AR10</f>
        <v>0</v>
      </c>
      <c r="AT3" s="292">
        <f>DataInput!AS10</f>
        <v>0</v>
      </c>
      <c r="AU3" s="292">
        <f>DataInput!AT10</f>
        <v>0</v>
      </c>
      <c r="AV3" s="292">
        <f>DataInput!AU10</f>
        <v>0</v>
      </c>
      <c r="AW3" s="292">
        <f>DataInput!AV10</f>
        <v>0</v>
      </c>
      <c r="AX3" s="292">
        <f>DataInput!AW10</f>
        <v>0</v>
      </c>
      <c r="AY3" s="292">
        <f>DataInput!AX10</f>
        <v>0</v>
      </c>
      <c r="AZ3" s="292">
        <f>DataInput!AY10</f>
        <v>0</v>
      </c>
      <c r="BA3" s="65"/>
      <c r="BB3" s="65"/>
      <c r="BC3" s="65"/>
      <c r="BD3" s="65"/>
      <c r="BE3" s="65"/>
      <c r="BF3" s="113"/>
      <c r="BG3" s="111" t="s">
        <v>0</v>
      </c>
      <c r="BH3" s="292">
        <f>DataInput!BG10</f>
        <v>0</v>
      </c>
      <c r="BI3" s="292">
        <f>DataInput!BH10</f>
        <v>0</v>
      </c>
      <c r="BJ3" s="292">
        <f>DataInput!BI10</f>
        <v>0</v>
      </c>
      <c r="BK3" s="292">
        <f>DataInput!BJ10</f>
        <v>0</v>
      </c>
      <c r="BL3" s="292">
        <f>DataInput!BK10</f>
        <v>0</v>
      </c>
      <c r="BM3" s="292">
        <f>DataInput!BL10</f>
        <v>0</v>
      </c>
      <c r="BN3" s="292">
        <f>DataInput!BM10</f>
        <v>0</v>
      </c>
      <c r="BO3" s="292">
        <f>DataInput!BN10</f>
        <v>0</v>
      </c>
      <c r="BP3" s="292">
        <f>DataInput!BO10</f>
        <v>0</v>
      </c>
      <c r="BQ3" s="292">
        <f>DataInput!BP10</f>
        <v>0</v>
      </c>
      <c r="BR3" s="292">
        <f>DataInput!BQ10</f>
        <v>0</v>
      </c>
      <c r="BS3" s="292">
        <f>DataInput!BR10</f>
        <v>0</v>
      </c>
      <c r="BT3" s="65"/>
      <c r="BU3" s="65"/>
      <c r="BV3" s="65"/>
      <c r="BW3" s="65"/>
      <c r="BX3" s="65"/>
      <c r="BY3" s="113"/>
      <c r="BZ3" s="111" t="s">
        <v>0</v>
      </c>
      <c r="CA3" s="292">
        <f>DataInput!BZ10</f>
        <v>0</v>
      </c>
      <c r="CB3" s="292">
        <f>DataInput!CA10</f>
        <v>0</v>
      </c>
      <c r="CC3" s="292">
        <f>DataInput!CB10</f>
        <v>0</v>
      </c>
      <c r="CD3" s="292">
        <f>DataInput!CC10</f>
        <v>0</v>
      </c>
      <c r="CE3" s="292">
        <f>DataInput!CD10</f>
        <v>0</v>
      </c>
      <c r="CF3" s="292">
        <f>DataInput!CE10</f>
        <v>0</v>
      </c>
      <c r="CG3" s="292">
        <f>DataInput!CF10</f>
        <v>0</v>
      </c>
      <c r="CH3" s="292">
        <f>DataInput!CG10</f>
        <v>0</v>
      </c>
      <c r="CI3" s="292">
        <f>DataInput!CH10</f>
        <v>0</v>
      </c>
      <c r="CJ3" s="292">
        <f>DataInput!CI10</f>
        <v>0</v>
      </c>
      <c r="CK3" s="292">
        <f>DataInput!CJ10</f>
        <v>0</v>
      </c>
      <c r="CL3" s="292">
        <f>DataInput!CK10</f>
        <v>0</v>
      </c>
      <c r="CM3" s="65"/>
      <c r="CN3" s="65"/>
      <c r="CO3" s="65"/>
      <c r="CP3" s="65"/>
      <c r="CQ3" s="65"/>
      <c r="CR3" s="113"/>
      <c r="CS3" s="111" t="s">
        <v>0</v>
      </c>
      <c r="CT3" s="292">
        <f>DataInput!CS10</f>
        <v>0</v>
      </c>
      <c r="CU3" s="292">
        <f>DataInput!CT10</f>
        <v>0</v>
      </c>
      <c r="CV3" s="292">
        <f>DataInput!CU10</f>
        <v>0</v>
      </c>
      <c r="CW3" s="292">
        <f>DataInput!CV10</f>
        <v>0</v>
      </c>
      <c r="CX3" s="292">
        <f>DataInput!CW10</f>
        <v>0</v>
      </c>
      <c r="CY3" s="292">
        <f>DataInput!CX10</f>
        <v>0</v>
      </c>
      <c r="CZ3" s="292">
        <f>DataInput!CY10</f>
        <v>0</v>
      </c>
      <c r="DA3" s="292">
        <f>DataInput!CZ10</f>
        <v>0</v>
      </c>
      <c r="DB3" s="292">
        <f>DataInput!DA10</f>
        <v>0</v>
      </c>
      <c r="DC3" s="292">
        <f>DataInput!DB10</f>
        <v>0</v>
      </c>
      <c r="DD3" s="292">
        <f>DataInput!DC10</f>
        <v>0</v>
      </c>
      <c r="DE3" s="292">
        <f>DataInput!DD10</f>
        <v>0</v>
      </c>
      <c r="DF3" s="65"/>
      <c r="DG3" s="65"/>
      <c r="DH3" s="65"/>
      <c r="DI3" s="65"/>
      <c r="DJ3" s="65"/>
      <c r="DK3" s="65"/>
      <c r="DL3" s="65"/>
      <c r="DM3" s="65"/>
      <c r="DN3" s="65"/>
    </row>
    <row r="4" spans="1:118">
      <c r="A4" s="113"/>
      <c r="B4" s="117" t="s">
        <v>1</v>
      </c>
      <c r="C4" s="149">
        <f>DataInput!B20</f>
        <v>0</v>
      </c>
      <c r="D4" s="149">
        <f>DataInput!C20</f>
        <v>0</v>
      </c>
      <c r="E4" s="149">
        <f>DataInput!D20</f>
        <v>0</v>
      </c>
      <c r="F4" s="149">
        <f>DataInput!E20</f>
        <v>0</v>
      </c>
      <c r="G4" s="149">
        <f>DataInput!F20</f>
        <v>0</v>
      </c>
      <c r="H4" s="149">
        <f>DataInput!G20</f>
        <v>0</v>
      </c>
      <c r="I4" s="149">
        <f>DataInput!H20</f>
        <v>0</v>
      </c>
      <c r="J4" s="149">
        <f>DataInput!I20</f>
        <v>0</v>
      </c>
      <c r="K4" s="149">
        <f>DataInput!J20</f>
        <v>0</v>
      </c>
      <c r="L4" s="149">
        <f>DataInput!K20</f>
        <v>0</v>
      </c>
      <c r="M4" s="149">
        <f>DataInput!L20</f>
        <v>0</v>
      </c>
      <c r="N4" s="149">
        <f>DataInput!M20</f>
        <v>0</v>
      </c>
      <c r="O4" s="65"/>
      <c r="P4" s="65"/>
      <c r="Q4" s="65"/>
      <c r="R4" s="65"/>
      <c r="S4" s="65"/>
      <c r="T4" s="113"/>
      <c r="U4" s="117" t="s">
        <v>1</v>
      </c>
      <c r="V4" s="149">
        <f>DataInput!U20</f>
        <v>0</v>
      </c>
      <c r="W4" s="149">
        <f>DataInput!V20</f>
        <v>0</v>
      </c>
      <c r="X4" s="149">
        <f>DataInput!W20</f>
        <v>0</v>
      </c>
      <c r="Y4" s="149">
        <f>DataInput!X20</f>
        <v>0</v>
      </c>
      <c r="Z4" s="149">
        <f>DataInput!Y20</f>
        <v>0</v>
      </c>
      <c r="AA4" s="149">
        <f>DataInput!Z20</f>
        <v>0</v>
      </c>
      <c r="AB4" s="149">
        <f>DataInput!AA20</f>
        <v>0</v>
      </c>
      <c r="AC4" s="149">
        <f>DataInput!AB20</f>
        <v>0</v>
      </c>
      <c r="AD4" s="149">
        <f>DataInput!AC20</f>
        <v>0</v>
      </c>
      <c r="AE4" s="149">
        <f>DataInput!AD20</f>
        <v>0</v>
      </c>
      <c r="AF4" s="149">
        <f>DataInput!AE20</f>
        <v>0</v>
      </c>
      <c r="AG4" s="149">
        <f>DataInput!AF20</f>
        <v>0</v>
      </c>
      <c r="AH4" s="65"/>
      <c r="AI4" s="65"/>
      <c r="AJ4" s="65"/>
      <c r="AK4" s="65"/>
      <c r="AL4" s="65"/>
      <c r="AM4" s="113"/>
      <c r="AN4" s="117" t="s">
        <v>1</v>
      </c>
      <c r="AO4" s="149">
        <f>DataInput!AN20</f>
        <v>0</v>
      </c>
      <c r="AP4" s="149">
        <f>DataInput!AO20</f>
        <v>0</v>
      </c>
      <c r="AQ4" s="149">
        <f>DataInput!AP20</f>
        <v>0</v>
      </c>
      <c r="AR4" s="149">
        <f>DataInput!AQ20</f>
        <v>0</v>
      </c>
      <c r="AS4" s="149">
        <f>DataInput!AR20</f>
        <v>0</v>
      </c>
      <c r="AT4" s="149">
        <f>DataInput!AS20</f>
        <v>0</v>
      </c>
      <c r="AU4" s="149">
        <f>DataInput!AT20</f>
        <v>0</v>
      </c>
      <c r="AV4" s="149">
        <f>DataInput!AU20</f>
        <v>0</v>
      </c>
      <c r="AW4" s="149">
        <f>DataInput!AV20</f>
        <v>0</v>
      </c>
      <c r="AX4" s="149">
        <f>DataInput!AW20</f>
        <v>0</v>
      </c>
      <c r="AY4" s="149">
        <f>DataInput!AX20</f>
        <v>0</v>
      </c>
      <c r="AZ4" s="149">
        <f>DataInput!AY20</f>
        <v>0</v>
      </c>
      <c r="BA4" s="65"/>
      <c r="BB4" s="65"/>
      <c r="BC4" s="65"/>
      <c r="BD4" s="65"/>
      <c r="BE4" s="65"/>
      <c r="BF4" s="113"/>
      <c r="BG4" s="117" t="s">
        <v>1</v>
      </c>
      <c r="BH4" s="149">
        <f>DataInput!BG20</f>
        <v>0</v>
      </c>
      <c r="BI4" s="149">
        <f>DataInput!BH20</f>
        <v>0</v>
      </c>
      <c r="BJ4" s="149">
        <f>DataInput!BI20</f>
        <v>0</v>
      </c>
      <c r="BK4" s="149">
        <f>DataInput!BJ20</f>
        <v>0</v>
      </c>
      <c r="BL4" s="149">
        <f>DataInput!BK20</f>
        <v>0</v>
      </c>
      <c r="BM4" s="149">
        <f>DataInput!BL20</f>
        <v>0</v>
      </c>
      <c r="BN4" s="149">
        <f>DataInput!BM20</f>
        <v>0</v>
      </c>
      <c r="BO4" s="149">
        <f>DataInput!BN20</f>
        <v>0</v>
      </c>
      <c r="BP4" s="149">
        <f>DataInput!BO20</f>
        <v>0</v>
      </c>
      <c r="BQ4" s="149">
        <f>DataInput!BP20</f>
        <v>0</v>
      </c>
      <c r="BR4" s="149">
        <f>DataInput!BQ20</f>
        <v>0</v>
      </c>
      <c r="BS4" s="149">
        <f>DataInput!BR20</f>
        <v>0</v>
      </c>
      <c r="BT4" s="65"/>
      <c r="BU4" s="65"/>
      <c r="BV4" s="65"/>
      <c r="BW4" s="65"/>
      <c r="BX4" s="65"/>
      <c r="BY4" s="113"/>
      <c r="BZ4" s="117" t="s">
        <v>1</v>
      </c>
      <c r="CA4" s="149">
        <f>DataInput!BZ20</f>
        <v>0</v>
      </c>
      <c r="CB4" s="149">
        <f>DataInput!CA20</f>
        <v>0</v>
      </c>
      <c r="CC4" s="149">
        <f>DataInput!CB20</f>
        <v>0</v>
      </c>
      <c r="CD4" s="149">
        <f>DataInput!CC20</f>
        <v>0</v>
      </c>
      <c r="CE4" s="149">
        <f>DataInput!CD20</f>
        <v>0</v>
      </c>
      <c r="CF4" s="149">
        <f>DataInput!CE20</f>
        <v>0</v>
      </c>
      <c r="CG4" s="149">
        <f>DataInput!CF20</f>
        <v>0</v>
      </c>
      <c r="CH4" s="149">
        <f>DataInput!CG20</f>
        <v>0</v>
      </c>
      <c r="CI4" s="149">
        <f>DataInput!CH20</f>
        <v>0</v>
      </c>
      <c r="CJ4" s="149">
        <f>DataInput!CI20</f>
        <v>0</v>
      </c>
      <c r="CK4" s="149">
        <f>DataInput!CJ20</f>
        <v>0</v>
      </c>
      <c r="CL4" s="149">
        <f>DataInput!CK20</f>
        <v>0</v>
      </c>
      <c r="CM4" s="65"/>
      <c r="CN4" s="65"/>
      <c r="CO4" s="65"/>
      <c r="CP4" s="65"/>
      <c r="CQ4" s="65"/>
      <c r="CR4" s="113"/>
      <c r="CS4" s="117" t="s">
        <v>1</v>
      </c>
      <c r="CT4" s="149">
        <f>DataInput!CS20</f>
        <v>0</v>
      </c>
      <c r="CU4" s="149">
        <f>DataInput!CT20</f>
        <v>0</v>
      </c>
      <c r="CV4" s="149">
        <f>DataInput!CU20</f>
        <v>0</v>
      </c>
      <c r="CW4" s="149">
        <f>DataInput!CV20</f>
        <v>0</v>
      </c>
      <c r="CX4" s="149">
        <f>DataInput!CW20</f>
        <v>0</v>
      </c>
      <c r="CY4" s="149">
        <f>DataInput!CX20</f>
        <v>0</v>
      </c>
      <c r="CZ4" s="149">
        <f>DataInput!CY20</f>
        <v>0</v>
      </c>
      <c r="DA4" s="149">
        <f>DataInput!CZ20</f>
        <v>0</v>
      </c>
      <c r="DB4" s="149">
        <f>DataInput!DA20</f>
        <v>0</v>
      </c>
      <c r="DC4" s="149">
        <f>DataInput!DB20</f>
        <v>0</v>
      </c>
      <c r="DD4" s="149">
        <f>DataInput!DC20</f>
        <v>0</v>
      </c>
      <c r="DE4" s="149">
        <f>DataInput!DD20</f>
        <v>0</v>
      </c>
      <c r="DF4" s="65"/>
      <c r="DG4" s="65"/>
      <c r="DH4" s="65"/>
      <c r="DI4" s="65"/>
      <c r="DJ4" s="65"/>
      <c r="DK4" s="65"/>
      <c r="DL4" s="65"/>
      <c r="DM4" s="65"/>
      <c r="DN4" s="65"/>
    </row>
    <row r="5" spans="1:118">
      <c r="A5" s="113"/>
      <c r="B5" s="117" t="s">
        <v>2</v>
      </c>
      <c r="C5" s="158">
        <f>DataInput!B30</f>
        <v>0</v>
      </c>
      <c r="D5" s="158">
        <f>DataInput!C30</f>
        <v>0</v>
      </c>
      <c r="E5" s="158">
        <f>DataInput!D30</f>
        <v>0</v>
      </c>
      <c r="F5" s="158">
        <f>DataInput!E30</f>
        <v>0</v>
      </c>
      <c r="G5" s="158">
        <f>DataInput!F30</f>
        <v>0</v>
      </c>
      <c r="H5" s="158">
        <f>DataInput!G30</f>
        <v>0</v>
      </c>
      <c r="I5" s="158">
        <f>DataInput!H30</f>
        <v>0</v>
      </c>
      <c r="J5" s="158">
        <f>DataInput!I30</f>
        <v>0</v>
      </c>
      <c r="K5" s="158">
        <f>DataInput!J30</f>
        <v>0</v>
      </c>
      <c r="L5" s="158">
        <f>DataInput!K30</f>
        <v>0</v>
      </c>
      <c r="M5" s="158">
        <f>DataInput!L30</f>
        <v>0</v>
      </c>
      <c r="N5" s="158">
        <f>DataInput!M30</f>
        <v>0</v>
      </c>
      <c r="O5" s="65"/>
      <c r="P5" s="65"/>
      <c r="Q5" s="65"/>
      <c r="R5" s="65"/>
      <c r="S5" s="65"/>
      <c r="T5" s="113"/>
      <c r="U5" s="117" t="s">
        <v>2</v>
      </c>
      <c r="V5" s="158">
        <f>DataInput!U30</f>
        <v>0</v>
      </c>
      <c r="W5" s="158">
        <f>DataInput!V30</f>
        <v>0</v>
      </c>
      <c r="X5" s="158">
        <f>DataInput!W30</f>
        <v>0</v>
      </c>
      <c r="Y5" s="158">
        <f>DataInput!X30</f>
        <v>0</v>
      </c>
      <c r="Z5" s="158">
        <f>DataInput!Y30</f>
        <v>0</v>
      </c>
      <c r="AA5" s="158">
        <f>DataInput!Z30</f>
        <v>0</v>
      </c>
      <c r="AB5" s="158">
        <f>DataInput!AA30</f>
        <v>0</v>
      </c>
      <c r="AC5" s="158">
        <f>DataInput!AB30</f>
        <v>0</v>
      </c>
      <c r="AD5" s="158">
        <f>DataInput!AC30</f>
        <v>0</v>
      </c>
      <c r="AE5" s="158">
        <f>DataInput!AD30</f>
        <v>0</v>
      </c>
      <c r="AF5" s="158">
        <f>DataInput!AE30</f>
        <v>0</v>
      </c>
      <c r="AG5" s="158">
        <f>DataInput!AF30</f>
        <v>0</v>
      </c>
      <c r="AH5" s="65"/>
      <c r="AI5" s="65"/>
      <c r="AJ5" s="65"/>
      <c r="AK5" s="65"/>
      <c r="AL5" s="65"/>
      <c r="AM5" s="113"/>
      <c r="AN5" s="117" t="s">
        <v>2</v>
      </c>
      <c r="AO5" s="158">
        <f>DataInput!AN30</f>
        <v>0</v>
      </c>
      <c r="AP5" s="158">
        <f>DataInput!AO30</f>
        <v>0</v>
      </c>
      <c r="AQ5" s="158">
        <f>DataInput!AP30</f>
        <v>0</v>
      </c>
      <c r="AR5" s="158">
        <f>DataInput!AQ30</f>
        <v>0</v>
      </c>
      <c r="AS5" s="158">
        <f>DataInput!AR30</f>
        <v>0</v>
      </c>
      <c r="AT5" s="158">
        <f>DataInput!AS30</f>
        <v>0</v>
      </c>
      <c r="AU5" s="158">
        <f>DataInput!AT30</f>
        <v>0</v>
      </c>
      <c r="AV5" s="158">
        <f>DataInput!AU30</f>
        <v>0</v>
      </c>
      <c r="AW5" s="158">
        <f>DataInput!AV30</f>
        <v>0</v>
      </c>
      <c r="AX5" s="158">
        <f>DataInput!AW30</f>
        <v>0</v>
      </c>
      <c r="AY5" s="158">
        <f>DataInput!AX30</f>
        <v>0</v>
      </c>
      <c r="AZ5" s="158">
        <f>DataInput!AY30</f>
        <v>0</v>
      </c>
      <c r="BA5" s="65"/>
      <c r="BB5" s="65"/>
      <c r="BC5" s="65"/>
      <c r="BD5" s="65"/>
      <c r="BE5" s="65"/>
      <c r="BF5" s="113"/>
      <c r="BG5" s="117" t="s">
        <v>2</v>
      </c>
      <c r="BH5" s="158">
        <f>DataInput!BG30</f>
        <v>0</v>
      </c>
      <c r="BI5" s="158">
        <f>DataInput!BH30</f>
        <v>0</v>
      </c>
      <c r="BJ5" s="158">
        <f>DataInput!BI30</f>
        <v>0</v>
      </c>
      <c r="BK5" s="158">
        <f>DataInput!BJ30</f>
        <v>0</v>
      </c>
      <c r="BL5" s="158">
        <f>DataInput!BK30</f>
        <v>0</v>
      </c>
      <c r="BM5" s="158">
        <f>DataInput!BL30</f>
        <v>0</v>
      </c>
      <c r="BN5" s="158">
        <f>DataInput!BM30</f>
        <v>0</v>
      </c>
      <c r="BO5" s="158">
        <f>DataInput!BN30</f>
        <v>0</v>
      </c>
      <c r="BP5" s="158">
        <f>DataInput!BO30</f>
        <v>0</v>
      </c>
      <c r="BQ5" s="158">
        <f>DataInput!BP30</f>
        <v>0</v>
      </c>
      <c r="BR5" s="158">
        <f>DataInput!BQ30</f>
        <v>0</v>
      </c>
      <c r="BS5" s="158">
        <f>DataInput!BR30</f>
        <v>0</v>
      </c>
      <c r="BT5" s="65"/>
      <c r="BU5" s="65"/>
      <c r="BV5" s="65"/>
      <c r="BW5" s="65"/>
      <c r="BX5" s="65"/>
      <c r="BY5" s="113"/>
      <c r="BZ5" s="117" t="s">
        <v>2</v>
      </c>
      <c r="CA5" s="158">
        <f>DataInput!BZ30</f>
        <v>0</v>
      </c>
      <c r="CB5" s="158">
        <f>DataInput!CA30</f>
        <v>0</v>
      </c>
      <c r="CC5" s="158">
        <f>DataInput!CB30</f>
        <v>0</v>
      </c>
      <c r="CD5" s="158">
        <f>DataInput!CC30</f>
        <v>0</v>
      </c>
      <c r="CE5" s="158">
        <f>DataInput!CD30</f>
        <v>0</v>
      </c>
      <c r="CF5" s="158">
        <f>DataInput!CE30</f>
        <v>0</v>
      </c>
      <c r="CG5" s="158">
        <f>DataInput!CF30</f>
        <v>0</v>
      </c>
      <c r="CH5" s="158">
        <f>DataInput!CG30</f>
        <v>0</v>
      </c>
      <c r="CI5" s="158">
        <f>DataInput!CH30</f>
        <v>0</v>
      </c>
      <c r="CJ5" s="158">
        <f>DataInput!CI30</f>
        <v>0</v>
      </c>
      <c r="CK5" s="158">
        <f>DataInput!CJ30</f>
        <v>0</v>
      </c>
      <c r="CL5" s="158">
        <f>DataInput!CK30</f>
        <v>0</v>
      </c>
      <c r="CM5" s="65"/>
      <c r="CN5" s="65"/>
      <c r="CO5" s="65"/>
      <c r="CP5" s="65"/>
      <c r="CQ5" s="65"/>
      <c r="CR5" s="113"/>
      <c r="CS5" s="117" t="s">
        <v>2</v>
      </c>
      <c r="CT5" s="158">
        <f>DataInput!CS30</f>
        <v>0</v>
      </c>
      <c r="CU5" s="158">
        <f>DataInput!CT30</f>
        <v>0</v>
      </c>
      <c r="CV5" s="158">
        <f>DataInput!CU30</f>
        <v>0</v>
      </c>
      <c r="CW5" s="158">
        <f>DataInput!CV30</f>
        <v>0</v>
      </c>
      <c r="CX5" s="158">
        <f>DataInput!CW30</f>
        <v>0</v>
      </c>
      <c r="CY5" s="158">
        <f>DataInput!CX30</f>
        <v>0</v>
      </c>
      <c r="CZ5" s="158">
        <f>DataInput!CY30</f>
        <v>0</v>
      </c>
      <c r="DA5" s="158">
        <f>DataInput!CZ30</f>
        <v>0</v>
      </c>
      <c r="DB5" s="158">
        <f>DataInput!DA30</f>
        <v>0</v>
      </c>
      <c r="DC5" s="158">
        <f>DataInput!DB30</f>
        <v>0</v>
      </c>
      <c r="DD5" s="158">
        <f>DataInput!DC30</f>
        <v>0</v>
      </c>
      <c r="DE5" s="158">
        <f>DataInput!DD30</f>
        <v>0</v>
      </c>
      <c r="DF5" s="65"/>
      <c r="DG5" s="65"/>
      <c r="DH5" s="65"/>
      <c r="DI5" s="65"/>
      <c r="DJ5" s="65"/>
      <c r="DK5" s="65"/>
      <c r="DL5" s="65"/>
      <c r="DM5" s="65"/>
      <c r="DN5" s="65"/>
    </row>
    <row r="6" spans="1:118">
      <c r="A6" s="113"/>
      <c r="B6" s="111" t="s">
        <v>3</v>
      </c>
      <c r="C6" s="292" t="e">
        <f t="array" ref="C6:C8">MMULT(DataInput!$G$5:$I$7,C3:C5)</f>
        <v>#VALUE!</v>
      </c>
      <c r="D6" s="292" t="e">
        <f t="array" ref="D6:D8">MMULT(DataInput!$G$5:$I$7,D3:D5)</f>
        <v>#VALUE!</v>
      </c>
      <c r="E6" s="292" t="e">
        <f t="array" ref="E6:E8">MMULT(DataInput!$G$5:$I$7,E3:E5)</f>
        <v>#VALUE!</v>
      </c>
      <c r="F6" s="292" t="e">
        <f t="array" ref="F6:F8">MMULT(DataInput!$G$5:$I$7,F3:F5)</f>
        <v>#VALUE!</v>
      </c>
      <c r="G6" s="292" t="e">
        <f t="array" ref="G6:G8">MMULT(DataInput!$G$5:$I$7,G3:G5)</f>
        <v>#VALUE!</v>
      </c>
      <c r="H6" s="292" t="e">
        <f t="array" ref="H6:H8">MMULT(DataInput!$G$5:$I$7,H3:H5)</f>
        <v>#VALUE!</v>
      </c>
      <c r="I6" s="292" t="e">
        <f t="array" ref="I6:I8">MMULT(DataInput!$G$5:$I$7,I3:I5)</f>
        <v>#VALUE!</v>
      </c>
      <c r="J6" s="292" t="e">
        <f t="array" ref="J6:J8">MMULT(DataInput!$G$5:$I$7,J3:J5)</f>
        <v>#VALUE!</v>
      </c>
      <c r="K6" s="292" t="e">
        <f t="array" ref="K6:K8">MMULT(DataInput!$G$5:$I$7,K3:K5)</f>
        <v>#VALUE!</v>
      </c>
      <c r="L6" s="292" t="e">
        <f t="array" ref="L6:L8">MMULT(DataInput!$G$5:$I$7,L3:L5)</f>
        <v>#VALUE!</v>
      </c>
      <c r="M6" s="292" t="e">
        <f t="array" ref="M6:M8">MMULT(DataInput!$G$5:$I$7,M3:M5)</f>
        <v>#VALUE!</v>
      </c>
      <c r="N6" s="292" t="e">
        <f t="array" ref="N6:N8">MMULT(DataInput!$G$5:$I$7,N3:N5)</f>
        <v>#VALUE!</v>
      </c>
      <c r="O6" s="65"/>
      <c r="P6" s="65"/>
      <c r="Q6" s="65"/>
      <c r="R6" s="65"/>
      <c r="S6" s="65"/>
      <c r="T6" s="113"/>
      <c r="U6" s="111" t="s">
        <v>3</v>
      </c>
      <c r="V6" s="292" t="e">
        <f t="array" ref="V6:V8">MMULT(DataInput!$Z$5:$AB$7,V3:V5)</f>
        <v>#VALUE!</v>
      </c>
      <c r="W6" s="292" t="e">
        <f t="array" ref="W6:W8">MMULT(DataInput!$Z$5:$AB$7,W3:W5)</f>
        <v>#VALUE!</v>
      </c>
      <c r="X6" s="292" t="e">
        <f t="array" ref="X6:X8">MMULT(DataInput!$Z$5:$AB$7,X3:X5)</f>
        <v>#VALUE!</v>
      </c>
      <c r="Y6" s="292" t="e">
        <f t="array" ref="Y6:Y8">MMULT(DataInput!$Z$5:$AB$7,Y3:Y5)</f>
        <v>#VALUE!</v>
      </c>
      <c r="Z6" s="292" t="e">
        <f t="array" ref="Z6:Z8">MMULT(DataInput!$Z$5:$AB$7,Z3:Z5)</f>
        <v>#VALUE!</v>
      </c>
      <c r="AA6" s="292" t="e">
        <f t="array" ref="AA6:AA8">MMULT(DataInput!$Z$5:$AB$7,AA3:AA5)</f>
        <v>#VALUE!</v>
      </c>
      <c r="AB6" s="292" t="e">
        <f t="array" ref="AB6:AB8">MMULT(DataInput!$Z$5:$AB$7,AB3:AB5)</f>
        <v>#VALUE!</v>
      </c>
      <c r="AC6" s="292" t="e">
        <f t="array" ref="AC6:AC8">MMULT(DataInput!$Z$5:$AB$7,AC3:AC5)</f>
        <v>#VALUE!</v>
      </c>
      <c r="AD6" s="292" t="e">
        <f t="array" ref="AD6:AD8">MMULT(DataInput!$Z$5:$AB$7,AD3:AD5)</f>
        <v>#VALUE!</v>
      </c>
      <c r="AE6" s="292" t="e">
        <f t="array" ref="AE6:AE8">MMULT(DataInput!$Z$5:$AB$7,AE3:AE5)</f>
        <v>#VALUE!</v>
      </c>
      <c r="AF6" s="292" t="e">
        <f t="array" ref="AF6:AF8">MMULT(DataInput!$Z$5:$AB$7,AF3:AF5)</f>
        <v>#VALUE!</v>
      </c>
      <c r="AG6" s="292" t="e">
        <f t="array" ref="AG6:AG8">MMULT(DataInput!$Z$5:$AB$7,AG3:AG5)</f>
        <v>#VALUE!</v>
      </c>
      <c r="AH6" s="65"/>
      <c r="AI6" s="65"/>
      <c r="AJ6" s="65"/>
      <c r="AK6" s="65"/>
      <c r="AL6" s="65"/>
      <c r="AM6" s="113"/>
      <c r="AN6" s="111" t="s">
        <v>3</v>
      </c>
      <c r="AO6" s="292" t="e">
        <f t="array" ref="AO6:AO8">MMULT(DataInput!$AS$5:$AU$7,AO3:AO5)</f>
        <v>#VALUE!</v>
      </c>
      <c r="AP6" s="292" t="e">
        <f t="array" ref="AP6:AP8">MMULT(DataInput!$AS$5:$AU$7,AP3:AP5)</f>
        <v>#VALUE!</v>
      </c>
      <c r="AQ6" s="292" t="e">
        <f t="array" ref="AQ6:AQ8">MMULT(DataInput!$AS$5:$AU$7,AQ3:AQ5)</f>
        <v>#VALUE!</v>
      </c>
      <c r="AR6" s="292" t="e">
        <f t="array" ref="AR6:AR8">MMULT(DataInput!$AS$5:$AU$7,AR3:AR5)</f>
        <v>#VALUE!</v>
      </c>
      <c r="AS6" s="292" t="e">
        <f t="array" ref="AS6:AS8">MMULT(DataInput!$AS$5:$AU$7,AS3:AS5)</f>
        <v>#VALUE!</v>
      </c>
      <c r="AT6" s="292" t="e">
        <f t="array" ref="AT6:AT8">MMULT(DataInput!$AS$5:$AU$7,AT3:AT5)</f>
        <v>#VALUE!</v>
      </c>
      <c r="AU6" s="292" t="e">
        <f t="array" ref="AU6:AU8">MMULT(DataInput!$AS$5:$AU$7,AU3:AU5)</f>
        <v>#VALUE!</v>
      </c>
      <c r="AV6" s="292" t="e">
        <f t="array" ref="AV6:AV8">MMULT(DataInput!$AS$5:$AU$7,AV3:AV5)</f>
        <v>#VALUE!</v>
      </c>
      <c r="AW6" s="292" t="e">
        <f t="array" ref="AW6:AW8">MMULT(DataInput!$AS$5:$AU$7,AW3:AW5)</f>
        <v>#VALUE!</v>
      </c>
      <c r="AX6" s="292" t="e">
        <f t="array" ref="AX6:AX8">MMULT(DataInput!$AS$5:$AU$7,AX3:AX5)</f>
        <v>#VALUE!</v>
      </c>
      <c r="AY6" s="292" t="e">
        <f t="array" ref="AY6:AY8">MMULT(DataInput!$AS$5:$AU$7,AY3:AY5)</f>
        <v>#VALUE!</v>
      </c>
      <c r="AZ6" s="292" t="e">
        <f t="array" ref="AZ6:AZ8">MMULT(DataInput!$AS$5:$AU$7,AZ3:AZ5)</f>
        <v>#VALUE!</v>
      </c>
      <c r="BA6" s="65"/>
      <c r="BB6" s="65"/>
      <c r="BC6" s="65"/>
      <c r="BD6" s="65"/>
      <c r="BE6" s="65"/>
      <c r="BF6" s="113"/>
      <c r="BG6" s="111" t="s">
        <v>3</v>
      </c>
      <c r="BH6" s="292" t="e">
        <f t="array" ref="BH6:BH8">MMULT(DataInput!$BL$5:$BN$7,BH3:BH5)</f>
        <v>#VALUE!</v>
      </c>
      <c r="BI6" s="292" t="e">
        <f t="array" ref="BI6:BI8">MMULT(DataInput!$BL$5:$BN$7,BI3:BI5)</f>
        <v>#VALUE!</v>
      </c>
      <c r="BJ6" s="292" t="e">
        <f t="array" ref="BJ6:BJ8">MMULT(DataInput!$BL$5:$BN$7,BJ3:BJ5)</f>
        <v>#VALUE!</v>
      </c>
      <c r="BK6" s="292" t="e">
        <f t="array" ref="BK6:BK8">MMULT(DataInput!$BL$5:$BN$7,BK3:BK5)</f>
        <v>#VALUE!</v>
      </c>
      <c r="BL6" s="292" t="e">
        <f t="array" ref="BL6:BL8">MMULT(DataInput!$BL$5:$BN$7,BL3:BL5)</f>
        <v>#VALUE!</v>
      </c>
      <c r="BM6" s="292" t="e">
        <f t="array" ref="BM6:BM8">MMULT(DataInput!$BL$5:$BN$7,BM3:BM5)</f>
        <v>#VALUE!</v>
      </c>
      <c r="BN6" s="292" t="e">
        <f t="array" ref="BN6:BN8">MMULT(DataInput!$BL$5:$BN$7,BN3:BN5)</f>
        <v>#VALUE!</v>
      </c>
      <c r="BO6" s="292" t="e">
        <f t="array" ref="BO6:BO8">MMULT(DataInput!$BL$5:$BN$7,BO3:BO5)</f>
        <v>#VALUE!</v>
      </c>
      <c r="BP6" s="292" t="e">
        <f t="array" ref="BP6:BP8">MMULT(DataInput!$BL$5:$BN$7,BP3:BP5)</f>
        <v>#VALUE!</v>
      </c>
      <c r="BQ6" s="292" t="e">
        <f t="array" ref="BQ6:BQ8">MMULT(DataInput!$BL$5:$BN$7,BQ3:BQ5)</f>
        <v>#VALUE!</v>
      </c>
      <c r="BR6" s="292" t="e">
        <f t="array" ref="BR6:BR8">MMULT(DataInput!$BL$5:$BN$7,BR3:BR5)</f>
        <v>#VALUE!</v>
      </c>
      <c r="BS6" s="292" t="e">
        <f t="array" ref="BS6:BS8">MMULT(DataInput!$BL$5:$BN$7,BS3:BS5)</f>
        <v>#VALUE!</v>
      </c>
      <c r="BT6" s="65"/>
      <c r="BU6" s="65"/>
      <c r="BV6" s="65"/>
      <c r="BW6" s="65"/>
      <c r="BX6" s="65"/>
      <c r="BY6" s="113"/>
      <c r="BZ6" s="111" t="s">
        <v>3</v>
      </c>
      <c r="CA6" s="292" t="e">
        <f t="array" ref="CA6:CA8">MMULT(DataInput!$CE$5:$CG$7,CA3:CA5)</f>
        <v>#VALUE!</v>
      </c>
      <c r="CB6" s="292" t="e">
        <f t="array" ref="CB6:CB8">MMULT(DataInput!$CE$5:$CG$7,CB3:CB5)</f>
        <v>#VALUE!</v>
      </c>
      <c r="CC6" s="292" t="e">
        <f t="array" ref="CC6:CC8">MMULT(DataInput!$CE$5:$CG$7,CC3:CC5)</f>
        <v>#VALUE!</v>
      </c>
      <c r="CD6" s="292" t="e">
        <f t="array" ref="CD6:CD8">MMULT(DataInput!$CE$5:$CG$7,CD3:CD5)</f>
        <v>#VALUE!</v>
      </c>
      <c r="CE6" s="292" t="e">
        <f t="array" ref="CE6:CE8">MMULT(DataInput!$CE$5:$CG$7,CE3:CE5)</f>
        <v>#VALUE!</v>
      </c>
      <c r="CF6" s="292" t="e">
        <f t="array" ref="CF6:CF8">MMULT(DataInput!$CE$5:$CG$7,CF3:CF5)</f>
        <v>#VALUE!</v>
      </c>
      <c r="CG6" s="292" t="e">
        <f t="array" ref="CG6:CG8">MMULT(DataInput!$CE$5:$CG$7,CG3:CG5)</f>
        <v>#VALUE!</v>
      </c>
      <c r="CH6" s="292" t="e">
        <f t="array" ref="CH6:CH8">MMULT(DataInput!$CE$5:$CG$7,CH3:CH5)</f>
        <v>#VALUE!</v>
      </c>
      <c r="CI6" s="292" t="e">
        <f t="array" ref="CI6:CI8">MMULT(DataInput!$CE$5:$CG$7,CI3:CI5)</f>
        <v>#VALUE!</v>
      </c>
      <c r="CJ6" s="292" t="e">
        <f t="array" ref="CJ6:CJ8">MMULT(DataInput!$CE$5:$CG$7,CJ3:CJ5)</f>
        <v>#VALUE!</v>
      </c>
      <c r="CK6" s="292" t="e">
        <f t="array" ref="CK6:CK8">MMULT(DataInput!$CE$5:$CG$7,CK3:CK5)</f>
        <v>#VALUE!</v>
      </c>
      <c r="CL6" s="292" t="e">
        <f t="array" ref="CL6:CL8">MMULT(DataInput!$CE$5:$CG$7,CL3:CL5)</f>
        <v>#VALUE!</v>
      </c>
      <c r="CM6" s="65"/>
      <c r="CN6" s="65"/>
      <c r="CO6" s="65"/>
      <c r="CP6" s="65"/>
      <c r="CQ6" s="65"/>
      <c r="CR6" s="113"/>
      <c r="CS6" s="111" t="s">
        <v>3</v>
      </c>
      <c r="CT6" s="292" t="e">
        <f t="array" ref="CT6:CT8">MMULT(DataInput!$CX$5:$CZ$7,CT3:CT5)</f>
        <v>#VALUE!</v>
      </c>
      <c r="CU6" s="292" t="e">
        <f t="array" ref="CU6:CU8">MMULT(DataInput!$CX$5:$CZ$7,CU3:CU5)</f>
        <v>#VALUE!</v>
      </c>
      <c r="CV6" s="292" t="e">
        <f t="array" ref="CV6:CV8">MMULT(DataInput!$CX$5:$CZ$7,CV3:CV5)</f>
        <v>#VALUE!</v>
      </c>
      <c r="CW6" s="292" t="e">
        <f t="array" ref="CW6:CW8">MMULT(DataInput!$CX$5:$CZ$7,CW3:CW5)</f>
        <v>#VALUE!</v>
      </c>
      <c r="CX6" s="292" t="e">
        <f t="array" ref="CX6:CX8">MMULT(DataInput!$CX$5:$CZ$7,CX3:CX5)</f>
        <v>#VALUE!</v>
      </c>
      <c r="CY6" s="292" t="e">
        <f t="array" ref="CY6:CY8">MMULT(DataInput!$CX$5:$CZ$7,CY3:CY5)</f>
        <v>#VALUE!</v>
      </c>
      <c r="CZ6" s="292" t="e">
        <f t="array" ref="CZ6:CZ8">MMULT(DataInput!$CX$5:$CZ$7,CZ3:CZ5)</f>
        <v>#VALUE!</v>
      </c>
      <c r="DA6" s="292" t="e">
        <f t="array" ref="DA6:DA8">MMULT(DataInput!$CX$5:$CZ$7,DA3:DA5)</f>
        <v>#VALUE!</v>
      </c>
      <c r="DB6" s="292" t="e">
        <f t="array" ref="DB6:DB8">MMULT(DataInput!$CX$5:$CZ$7,DB3:DB5)</f>
        <v>#VALUE!</v>
      </c>
      <c r="DC6" s="292" t="e">
        <f t="array" ref="DC6:DC8">MMULT(DataInput!$CX$5:$CZ$7,DC3:DC5)</f>
        <v>#VALUE!</v>
      </c>
      <c r="DD6" s="292" t="e">
        <f t="array" ref="DD6:DD8">MMULT(DataInput!$CX$5:$CZ$7,DD3:DD5)</f>
        <v>#VALUE!</v>
      </c>
      <c r="DE6" s="292" t="e">
        <f t="array" ref="DE6:DE8">MMULT(DataInput!$CX$5:$CZ$7,DE3:DE5)</f>
        <v>#VALUE!</v>
      </c>
      <c r="DF6" s="65"/>
      <c r="DG6" s="65"/>
      <c r="DH6" s="65"/>
      <c r="DI6" s="65"/>
      <c r="DJ6" s="65"/>
      <c r="DK6" s="65"/>
      <c r="DL6" s="65"/>
      <c r="DM6" s="65"/>
      <c r="DN6" s="65"/>
    </row>
    <row r="7" spans="1:118">
      <c r="A7" s="113"/>
      <c r="B7" s="117" t="s">
        <v>4</v>
      </c>
      <c r="C7" s="149" t="e">
        <v>#VALUE!</v>
      </c>
      <c r="D7" s="149" t="e">
        <v>#VALUE!</v>
      </c>
      <c r="E7" s="149" t="e">
        <v>#VALUE!</v>
      </c>
      <c r="F7" s="149" t="e">
        <v>#VALUE!</v>
      </c>
      <c r="G7" s="149" t="e">
        <v>#VALUE!</v>
      </c>
      <c r="H7" s="149" t="e">
        <v>#VALUE!</v>
      </c>
      <c r="I7" s="149" t="e">
        <v>#VALUE!</v>
      </c>
      <c r="J7" s="149" t="e">
        <v>#VALUE!</v>
      </c>
      <c r="K7" s="149" t="e">
        <v>#VALUE!</v>
      </c>
      <c r="L7" s="149" t="e">
        <v>#VALUE!</v>
      </c>
      <c r="M7" s="149" t="e">
        <v>#VALUE!</v>
      </c>
      <c r="N7" s="149" t="e">
        <v>#VALUE!</v>
      </c>
      <c r="O7" s="65"/>
      <c r="P7" s="65"/>
      <c r="Q7" s="65"/>
      <c r="R7" s="65"/>
      <c r="S7" s="65"/>
      <c r="T7" s="113"/>
      <c r="U7" s="117" t="s">
        <v>4</v>
      </c>
      <c r="V7" s="149" t="e">
        <v>#VALUE!</v>
      </c>
      <c r="W7" s="149" t="e">
        <v>#VALUE!</v>
      </c>
      <c r="X7" s="149" t="e">
        <v>#VALUE!</v>
      </c>
      <c r="Y7" s="149" t="e">
        <v>#VALUE!</v>
      </c>
      <c r="Z7" s="149" t="e">
        <v>#VALUE!</v>
      </c>
      <c r="AA7" s="149" t="e">
        <v>#VALUE!</v>
      </c>
      <c r="AB7" s="149" t="e">
        <v>#VALUE!</v>
      </c>
      <c r="AC7" s="149" t="e">
        <v>#VALUE!</v>
      </c>
      <c r="AD7" s="149" t="e">
        <v>#VALUE!</v>
      </c>
      <c r="AE7" s="149" t="e">
        <v>#VALUE!</v>
      </c>
      <c r="AF7" s="149" t="e">
        <v>#VALUE!</v>
      </c>
      <c r="AG7" s="149" t="e">
        <v>#VALUE!</v>
      </c>
      <c r="AH7" s="65"/>
      <c r="AI7" s="65"/>
      <c r="AJ7" s="65"/>
      <c r="AK7" s="65"/>
      <c r="AL7" s="65"/>
      <c r="AM7" s="113"/>
      <c r="AN7" s="117" t="s">
        <v>4</v>
      </c>
      <c r="AO7" s="149" t="e">
        <v>#VALUE!</v>
      </c>
      <c r="AP7" s="149" t="e">
        <v>#VALUE!</v>
      </c>
      <c r="AQ7" s="149" t="e">
        <v>#VALUE!</v>
      </c>
      <c r="AR7" s="149" t="e">
        <v>#VALUE!</v>
      </c>
      <c r="AS7" s="149" t="e">
        <v>#VALUE!</v>
      </c>
      <c r="AT7" s="149" t="e">
        <v>#VALUE!</v>
      </c>
      <c r="AU7" s="149" t="e">
        <v>#VALUE!</v>
      </c>
      <c r="AV7" s="149" t="e">
        <v>#VALUE!</v>
      </c>
      <c r="AW7" s="149" t="e">
        <v>#VALUE!</v>
      </c>
      <c r="AX7" s="149" t="e">
        <v>#VALUE!</v>
      </c>
      <c r="AY7" s="149" t="e">
        <v>#VALUE!</v>
      </c>
      <c r="AZ7" s="149" t="e">
        <v>#VALUE!</v>
      </c>
      <c r="BA7" s="65"/>
      <c r="BB7" s="65"/>
      <c r="BC7" s="65"/>
      <c r="BD7" s="65"/>
      <c r="BE7" s="65"/>
      <c r="BF7" s="113"/>
      <c r="BG7" s="117" t="s">
        <v>4</v>
      </c>
      <c r="BH7" s="149" t="e">
        <v>#VALUE!</v>
      </c>
      <c r="BI7" s="149" t="e">
        <v>#VALUE!</v>
      </c>
      <c r="BJ7" s="149" t="e">
        <v>#VALUE!</v>
      </c>
      <c r="BK7" s="149" t="e">
        <v>#VALUE!</v>
      </c>
      <c r="BL7" s="149" t="e">
        <v>#VALUE!</v>
      </c>
      <c r="BM7" s="149" t="e">
        <v>#VALUE!</v>
      </c>
      <c r="BN7" s="149" t="e">
        <v>#VALUE!</v>
      </c>
      <c r="BO7" s="149" t="e">
        <v>#VALUE!</v>
      </c>
      <c r="BP7" s="149" t="e">
        <v>#VALUE!</v>
      </c>
      <c r="BQ7" s="149" t="e">
        <v>#VALUE!</v>
      </c>
      <c r="BR7" s="149" t="e">
        <v>#VALUE!</v>
      </c>
      <c r="BS7" s="149" t="e">
        <v>#VALUE!</v>
      </c>
      <c r="BT7" s="65"/>
      <c r="BU7" s="65"/>
      <c r="BV7" s="65"/>
      <c r="BW7" s="65"/>
      <c r="BX7" s="65"/>
      <c r="BY7" s="113"/>
      <c r="BZ7" s="117" t="s">
        <v>4</v>
      </c>
      <c r="CA7" s="149" t="e">
        <v>#VALUE!</v>
      </c>
      <c r="CB7" s="149" t="e">
        <v>#VALUE!</v>
      </c>
      <c r="CC7" s="149" t="e">
        <v>#VALUE!</v>
      </c>
      <c r="CD7" s="149" t="e">
        <v>#VALUE!</v>
      </c>
      <c r="CE7" s="149" t="e">
        <v>#VALUE!</v>
      </c>
      <c r="CF7" s="149" t="e">
        <v>#VALUE!</v>
      </c>
      <c r="CG7" s="149" t="e">
        <v>#VALUE!</v>
      </c>
      <c r="CH7" s="149" t="e">
        <v>#VALUE!</v>
      </c>
      <c r="CI7" s="149" t="e">
        <v>#VALUE!</v>
      </c>
      <c r="CJ7" s="149" t="e">
        <v>#VALUE!</v>
      </c>
      <c r="CK7" s="149" t="e">
        <v>#VALUE!</v>
      </c>
      <c r="CL7" s="149" t="e">
        <v>#VALUE!</v>
      </c>
      <c r="CM7" s="65"/>
      <c r="CN7" s="65"/>
      <c r="CO7" s="65"/>
      <c r="CP7" s="65"/>
      <c r="CQ7" s="65"/>
      <c r="CR7" s="113"/>
      <c r="CS7" s="117" t="s">
        <v>4</v>
      </c>
      <c r="CT7" s="149" t="e">
        <v>#VALUE!</v>
      </c>
      <c r="CU7" s="149" t="e">
        <v>#VALUE!</v>
      </c>
      <c r="CV7" s="149" t="e">
        <v>#VALUE!</v>
      </c>
      <c r="CW7" s="149" t="e">
        <v>#VALUE!</v>
      </c>
      <c r="CX7" s="149" t="e">
        <v>#VALUE!</v>
      </c>
      <c r="CY7" s="149" t="e">
        <v>#VALUE!</v>
      </c>
      <c r="CZ7" s="149" t="e">
        <v>#VALUE!</v>
      </c>
      <c r="DA7" s="149" t="e">
        <v>#VALUE!</v>
      </c>
      <c r="DB7" s="149" t="e">
        <v>#VALUE!</v>
      </c>
      <c r="DC7" s="149" t="e">
        <v>#VALUE!</v>
      </c>
      <c r="DD7" s="149" t="e">
        <v>#VALUE!</v>
      </c>
      <c r="DE7" s="149" t="e">
        <v>#VALUE!</v>
      </c>
      <c r="DF7" s="65"/>
      <c r="DG7" s="65"/>
      <c r="DH7" s="65"/>
      <c r="DI7" s="65"/>
      <c r="DJ7" s="65"/>
      <c r="DK7" s="65"/>
      <c r="DL7" s="65"/>
      <c r="DM7" s="65"/>
      <c r="DN7" s="65"/>
    </row>
    <row r="8" spans="1:118">
      <c r="A8" s="113"/>
      <c r="B8" s="112" t="s">
        <v>5</v>
      </c>
      <c r="C8" s="293" t="e">
        <v>#VALUE!</v>
      </c>
      <c r="D8" s="293" t="e">
        <v>#VALUE!</v>
      </c>
      <c r="E8" s="293" t="e">
        <v>#VALUE!</v>
      </c>
      <c r="F8" s="293" t="e">
        <v>#VALUE!</v>
      </c>
      <c r="G8" s="293" t="e">
        <v>#VALUE!</v>
      </c>
      <c r="H8" s="293" t="e">
        <v>#VALUE!</v>
      </c>
      <c r="I8" s="293" t="e">
        <v>#VALUE!</v>
      </c>
      <c r="J8" s="293" t="e">
        <v>#VALUE!</v>
      </c>
      <c r="K8" s="293" t="e">
        <v>#VALUE!</v>
      </c>
      <c r="L8" s="293" t="e">
        <v>#VALUE!</v>
      </c>
      <c r="M8" s="293" t="e">
        <v>#VALUE!</v>
      </c>
      <c r="N8" s="293" t="e">
        <v>#VALUE!</v>
      </c>
      <c r="O8" s="65"/>
      <c r="P8" s="65"/>
      <c r="Q8" s="65"/>
      <c r="R8" s="65"/>
      <c r="S8" s="65"/>
      <c r="T8" s="113"/>
      <c r="U8" s="112" t="s">
        <v>5</v>
      </c>
      <c r="V8" s="293" t="e">
        <v>#VALUE!</v>
      </c>
      <c r="W8" s="293" t="e">
        <v>#VALUE!</v>
      </c>
      <c r="X8" s="293" t="e">
        <v>#VALUE!</v>
      </c>
      <c r="Y8" s="293" t="e">
        <v>#VALUE!</v>
      </c>
      <c r="Z8" s="293" t="e">
        <v>#VALUE!</v>
      </c>
      <c r="AA8" s="293" t="e">
        <v>#VALUE!</v>
      </c>
      <c r="AB8" s="293" t="e">
        <v>#VALUE!</v>
      </c>
      <c r="AC8" s="293" t="e">
        <v>#VALUE!</v>
      </c>
      <c r="AD8" s="293" t="e">
        <v>#VALUE!</v>
      </c>
      <c r="AE8" s="293" t="e">
        <v>#VALUE!</v>
      </c>
      <c r="AF8" s="293" t="e">
        <v>#VALUE!</v>
      </c>
      <c r="AG8" s="293" t="e">
        <v>#VALUE!</v>
      </c>
      <c r="AH8" s="65"/>
      <c r="AI8" s="65"/>
      <c r="AJ8" s="65"/>
      <c r="AK8" s="65"/>
      <c r="AL8" s="65"/>
      <c r="AM8" s="113"/>
      <c r="AN8" s="112" t="s">
        <v>5</v>
      </c>
      <c r="AO8" s="293" t="e">
        <v>#VALUE!</v>
      </c>
      <c r="AP8" s="293" t="e">
        <v>#VALUE!</v>
      </c>
      <c r="AQ8" s="293" t="e">
        <v>#VALUE!</v>
      </c>
      <c r="AR8" s="293" t="e">
        <v>#VALUE!</v>
      </c>
      <c r="AS8" s="293" t="e">
        <v>#VALUE!</v>
      </c>
      <c r="AT8" s="293" t="e">
        <v>#VALUE!</v>
      </c>
      <c r="AU8" s="293" t="e">
        <v>#VALUE!</v>
      </c>
      <c r="AV8" s="293" t="e">
        <v>#VALUE!</v>
      </c>
      <c r="AW8" s="293" t="e">
        <v>#VALUE!</v>
      </c>
      <c r="AX8" s="293" t="e">
        <v>#VALUE!</v>
      </c>
      <c r="AY8" s="293" t="e">
        <v>#VALUE!</v>
      </c>
      <c r="AZ8" s="293" t="e">
        <v>#VALUE!</v>
      </c>
      <c r="BA8" s="65"/>
      <c r="BB8" s="65"/>
      <c r="BC8" s="65"/>
      <c r="BD8" s="65"/>
      <c r="BE8" s="65"/>
      <c r="BF8" s="113"/>
      <c r="BG8" s="112" t="s">
        <v>5</v>
      </c>
      <c r="BH8" s="293" t="e">
        <v>#VALUE!</v>
      </c>
      <c r="BI8" s="293" t="e">
        <v>#VALUE!</v>
      </c>
      <c r="BJ8" s="293" t="e">
        <v>#VALUE!</v>
      </c>
      <c r="BK8" s="293" t="e">
        <v>#VALUE!</v>
      </c>
      <c r="BL8" s="293" t="e">
        <v>#VALUE!</v>
      </c>
      <c r="BM8" s="293" t="e">
        <v>#VALUE!</v>
      </c>
      <c r="BN8" s="293" t="e">
        <v>#VALUE!</v>
      </c>
      <c r="BO8" s="293" t="e">
        <v>#VALUE!</v>
      </c>
      <c r="BP8" s="293" t="e">
        <v>#VALUE!</v>
      </c>
      <c r="BQ8" s="293" t="e">
        <v>#VALUE!</v>
      </c>
      <c r="BR8" s="293" t="e">
        <v>#VALUE!</v>
      </c>
      <c r="BS8" s="293" t="e">
        <v>#VALUE!</v>
      </c>
      <c r="BT8" s="65"/>
      <c r="BU8" s="65"/>
      <c r="BV8" s="65"/>
      <c r="BW8" s="65"/>
      <c r="BX8" s="65"/>
      <c r="BY8" s="113"/>
      <c r="BZ8" s="112" t="s">
        <v>5</v>
      </c>
      <c r="CA8" s="293" t="e">
        <v>#VALUE!</v>
      </c>
      <c r="CB8" s="293" t="e">
        <v>#VALUE!</v>
      </c>
      <c r="CC8" s="293" t="e">
        <v>#VALUE!</v>
      </c>
      <c r="CD8" s="293" t="e">
        <v>#VALUE!</v>
      </c>
      <c r="CE8" s="293" t="e">
        <v>#VALUE!</v>
      </c>
      <c r="CF8" s="293" t="e">
        <v>#VALUE!</v>
      </c>
      <c r="CG8" s="293" t="e">
        <v>#VALUE!</v>
      </c>
      <c r="CH8" s="293" t="e">
        <v>#VALUE!</v>
      </c>
      <c r="CI8" s="293" t="e">
        <v>#VALUE!</v>
      </c>
      <c r="CJ8" s="293" t="e">
        <v>#VALUE!</v>
      </c>
      <c r="CK8" s="293" t="e">
        <v>#VALUE!</v>
      </c>
      <c r="CL8" s="293" t="e">
        <v>#VALUE!</v>
      </c>
      <c r="CM8" s="65"/>
      <c r="CN8" s="65"/>
      <c r="CO8" s="65"/>
      <c r="CP8" s="65"/>
      <c r="CQ8" s="65"/>
      <c r="CR8" s="113"/>
      <c r="CS8" s="112" t="s">
        <v>5</v>
      </c>
      <c r="CT8" s="293" t="e">
        <v>#VALUE!</v>
      </c>
      <c r="CU8" s="293" t="e">
        <v>#VALUE!</v>
      </c>
      <c r="CV8" s="293" t="e">
        <v>#VALUE!</v>
      </c>
      <c r="CW8" s="293" t="e">
        <v>#VALUE!</v>
      </c>
      <c r="CX8" s="293" t="e">
        <v>#VALUE!</v>
      </c>
      <c r="CY8" s="293" t="e">
        <v>#VALUE!</v>
      </c>
      <c r="CZ8" s="293" t="e">
        <v>#VALUE!</v>
      </c>
      <c r="DA8" s="293" t="e">
        <v>#VALUE!</v>
      </c>
      <c r="DB8" s="293" t="e">
        <v>#VALUE!</v>
      </c>
      <c r="DC8" s="293" t="e">
        <v>#VALUE!</v>
      </c>
      <c r="DD8" s="293" t="e">
        <v>#VALUE!</v>
      </c>
      <c r="DE8" s="293" t="e">
        <v>#VALUE!</v>
      </c>
      <c r="DF8" s="65"/>
      <c r="DG8" s="65"/>
      <c r="DH8" s="65"/>
      <c r="DI8" s="65"/>
      <c r="DJ8" s="65"/>
      <c r="DK8" s="65"/>
      <c r="DL8" s="65"/>
      <c r="DM8" s="65"/>
      <c r="DN8" s="65"/>
    </row>
    <row r="9" spans="1:118">
      <c r="A9" s="113"/>
      <c r="B9" s="117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113"/>
      <c r="U9" s="117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113"/>
      <c r="AN9" s="117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113"/>
      <c r="BG9" s="117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113"/>
      <c r="BZ9" s="117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113"/>
      <c r="CS9" s="117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</row>
    <row r="10" spans="1:118">
      <c r="A10" s="294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294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294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294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294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294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</row>
    <row r="11" spans="1:118">
      <c r="A11" s="116" t="s">
        <v>15</v>
      </c>
      <c r="B11" s="79"/>
      <c r="C11" s="79">
        <v>1</v>
      </c>
      <c r="D11" s="79">
        <v>2</v>
      </c>
      <c r="E11" s="79">
        <v>3</v>
      </c>
      <c r="F11" s="79">
        <v>4</v>
      </c>
      <c r="G11" s="79">
        <v>5</v>
      </c>
      <c r="H11" s="79">
        <v>6</v>
      </c>
      <c r="I11" s="79">
        <v>7</v>
      </c>
      <c r="J11" s="79">
        <v>8</v>
      </c>
      <c r="K11" s="79">
        <v>9</v>
      </c>
      <c r="L11" s="79">
        <v>10</v>
      </c>
      <c r="M11" s="79">
        <v>11</v>
      </c>
      <c r="N11" s="79">
        <v>12</v>
      </c>
      <c r="O11" s="65"/>
      <c r="P11" s="65"/>
      <c r="Q11" s="65"/>
      <c r="R11" s="65"/>
      <c r="S11" s="65"/>
      <c r="T11" s="116" t="s">
        <v>15</v>
      </c>
      <c r="U11" s="79"/>
      <c r="V11" s="79">
        <v>1</v>
      </c>
      <c r="W11" s="79">
        <v>2</v>
      </c>
      <c r="X11" s="79">
        <v>3</v>
      </c>
      <c r="Y11" s="79">
        <v>4</v>
      </c>
      <c r="Z11" s="79">
        <v>5</v>
      </c>
      <c r="AA11" s="79">
        <v>6</v>
      </c>
      <c r="AB11" s="79">
        <v>7</v>
      </c>
      <c r="AC11" s="79">
        <v>8</v>
      </c>
      <c r="AD11" s="79">
        <v>9</v>
      </c>
      <c r="AE11" s="79">
        <v>10</v>
      </c>
      <c r="AF11" s="79">
        <v>11</v>
      </c>
      <c r="AG11" s="79">
        <v>12</v>
      </c>
      <c r="AH11" s="65"/>
      <c r="AI11" s="65"/>
      <c r="AJ11" s="65"/>
      <c r="AK11" s="65"/>
      <c r="AL11" s="65"/>
      <c r="AM11" s="116" t="s">
        <v>15</v>
      </c>
      <c r="AN11" s="79"/>
      <c r="AO11" s="79">
        <v>1</v>
      </c>
      <c r="AP11" s="79">
        <v>2</v>
      </c>
      <c r="AQ11" s="79">
        <v>3</v>
      </c>
      <c r="AR11" s="79">
        <v>4</v>
      </c>
      <c r="AS11" s="79">
        <v>5</v>
      </c>
      <c r="AT11" s="79">
        <v>6</v>
      </c>
      <c r="AU11" s="79">
        <v>7</v>
      </c>
      <c r="AV11" s="79">
        <v>8</v>
      </c>
      <c r="AW11" s="79">
        <v>9</v>
      </c>
      <c r="AX11" s="79">
        <v>10</v>
      </c>
      <c r="AY11" s="79">
        <v>11</v>
      </c>
      <c r="AZ11" s="79">
        <v>12</v>
      </c>
      <c r="BA11" s="65"/>
      <c r="BB11" s="65"/>
      <c r="BC11" s="65"/>
      <c r="BD11" s="65"/>
      <c r="BE11" s="65"/>
      <c r="BF11" s="116" t="s">
        <v>15</v>
      </c>
      <c r="BG11" s="79"/>
      <c r="BH11" s="79">
        <v>1</v>
      </c>
      <c r="BI11" s="79">
        <v>2</v>
      </c>
      <c r="BJ11" s="79">
        <v>3</v>
      </c>
      <c r="BK11" s="79">
        <v>4</v>
      </c>
      <c r="BL11" s="79">
        <v>5</v>
      </c>
      <c r="BM11" s="79">
        <v>6</v>
      </c>
      <c r="BN11" s="79">
        <v>7</v>
      </c>
      <c r="BO11" s="79">
        <v>8</v>
      </c>
      <c r="BP11" s="79">
        <v>9</v>
      </c>
      <c r="BQ11" s="79">
        <v>10</v>
      </c>
      <c r="BR11" s="79">
        <v>11</v>
      </c>
      <c r="BS11" s="79">
        <v>12</v>
      </c>
      <c r="BT11" s="65"/>
      <c r="BU11" s="65"/>
      <c r="BV11" s="65"/>
      <c r="BW11" s="65"/>
      <c r="BX11" s="65"/>
      <c r="BY11" s="116" t="s">
        <v>15</v>
      </c>
      <c r="BZ11" s="79"/>
      <c r="CA11" s="79">
        <v>1</v>
      </c>
      <c r="CB11" s="79">
        <v>2</v>
      </c>
      <c r="CC11" s="79">
        <v>3</v>
      </c>
      <c r="CD11" s="79">
        <v>4</v>
      </c>
      <c r="CE11" s="79">
        <v>5</v>
      </c>
      <c r="CF11" s="79">
        <v>6</v>
      </c>
      <c r="CG11" s="79">
        <v>7</v>
      </c>
      <c r="CH11" s="79">
        <v>8</v>
      </c>
      <c r="CI11" s="79">
        <v>9</v>
      </c>
      <c r="CJ11" s="79">
        <v>10</v>
      </c>
      <c r="CK11" s="79">
        <v>11</v>
      </c>
      <c r="CL11" s="79">
        <v>12</v>
      </c>
      <c r="CM11" s="65"/>
      <c r="CN11" s="65"/>
      <c r="CO11" s="65"/>
      <c r="CP11" s="65"/>
      <c r="CQ11" s="65"/>
      <c r="CR11" s="116" t="s">
        <v>15</v>
      </c>
      <c r="CS11" s="79"/>
      <c r="CT11" s="79">
        <v>1</v>
      </c>
      <c r="CU11" s="79">
        <v>2</v>
      </c>
      <c r="CV11" s="79">
        <v>3</v>
      </c>
      <c r="CW11" s="79">
        <v>4</v>
      </c>
      <c r="CX11" s="79">
        <v>5</v>
      </c>
      <c r="CY11" s="79">
        <v>6</v>
      </c>
      <c r="CZ11" s="79">
        <v>7</v>
      </c>
      <c r="DA11" s="79">
        <v>8</v>
      </c>
      <c r="DB11" s="79">
        <v>9</v>
      </c>
      <c r="DC11" s="79">
        <v>10</v>
      </c>
      <c r="DD11" s="79">
        <v>11</v>
      </c>
      <c r="DE11" s="79">
        <v>12</v>
      </c>
      <c r="DF11" s="65"/>
      <c r="DG11" s="65"/>
      <c r="DH11" s="65"/>
      <c r="DI11" s="65"/>
      <c r="DJ11" s="65"/>
      <c r="DK11" s="65"/>
      <c r="DL11" s="65"/>
      <c r="DM11" s="65"/>
      <c r="DN11" s="65"/>
    </row>
    <row r="12" spans="1:118">
      <c r="A12" s="113"/>
      <c r="B12" s="111" t="s">
        <v>0</v>
      </c>
      <c r="C12" s="292">
        <f>DataInput!B11</f>
        <v>0</v>
      </c>
      <c r="D12" s="292">
        <f>DataInput!C11</f>
        <v>0</v>
      </c>
      <c r="E12" s="292">
        <f>DataInput!D11</f>
        <v>0</v>
      </c>
      <c r="F12" s="292">
        <f>DataInput!E11</f>
        <v>0</v>
      </c>
      <c r="G12" s="292">
        <f>DataInput!F11</f>
        <v>0</v>
      </c>
      <c r="H12" s="292">
        <f>DataInput!G11</f>
        <v>0</v>
      </c>
      <c r="I12" s="292">
        <f>DataInput!H11</f>
        <v>0</v>
      </c>
      <c r="J12" s="292">
        <f>DataInput!I11</f>
        <v>0</v>
      </c>
      <c r="K12" s="292">
        <f>DataInput!J11</f>
        <v>0</v>
      </c>
      <c r="L12" s="292">
        <f>DataInput!K11</f>
        <v>0</v>
      </c>
      <c r="M12" s="292">
        <f>DataInput!L11</f>
        <v>0</v>
      </c>
      <c r="N12" s="292">
        <f>DataInput!M11</f>
        <v>0</v>
      </c>
      <c r="O12" s="65"/>
      <c r="P12" s="65"/>
      <c r="Q12" s="65"/>
      <c r="R12" s="65"/>
      <c r="S12" s="65"/>
      <c r="T12" s="113"/>
      <c r="U12" s="111" t="s">
        <v>0</v>
      </c>
      <c r="V12" s="292">
        <f>DataInput!U11</f>
        <v>0</v>
      </c>
      <c r="W12" s="292">
        <f>DataInput!V11</f>
        <v>0</v>
      </c>
      <c r="X12" s="292">
        <f>DataInput!W11</f>
        <v>0</v>
      </c>
      <c r="Y12" s="292">
        <f>DataInput!X11</f>
        <v>0</v>
      </c>
      <c r="Z12" s="292">
        <f>DataInput!Y11</f>
        <v>0</v>
      </c>
      <c r="AA12" s="292">
        <f>DataInput!Z11</f>
        <v>0</v>
      </c>
      <c r="AB12" s="292">
        <f>DataInput!AA11</f>
        <v>0</v>
      </c>
      <c r="AC12" s="292">
        <f>DataInput!AB11</f>
        <v>0</v>
      </c>
      <c r="AD12" s="292">
        <f>DataInput!AC11</f>
        <v>0</v>
      </c>
      <c r="AE12" s="292">
        <f>DataInput!AD11</f>
        <v>0</v>
      </c>
      <c r="AF12" s="292">
        <f>DataInput!AE11</f>
        <v>0</v>
      </c>
      <c r="AG12" s="292">
        <f>DataInput!AF11</f>
        <v>0</v>
      </c>
      <c r="AH12" s="65"/>
      <c r="AI12" s="65"/>
      <c r="AJ12" s="65"/>
      <c r="AK12" s="65"/>
      <c r="AL12" s="65"/>
      <c r="AM12" s="113"/>
      <c r="AN12" s="111" t="s">
        <v>0</v>
      </c>
      <c r="AO12" s="292">
        <f>DataInput!AN11</f>
        <v>0</v>
      </c>
      <c r="AP12" s="292">
        <f>DataInput!AO11</f>
        <v>0</v>
      </c>
      <c r="AQ12" s="292">
        <f>DataInput!AP11</f>
        <v>0</v>
      </c>
      <c r="AR12" s="292">
        <f>DataInput!AQ11</f>
        <v>0</v>
      </c>
      <c r="AS12" s="292">
        <f>DataInput!AR11</f>
        <v>0</v>
      </c>
      <c r="AT12" s="292">
        <f>DataInput!AS11</f>
        <v>0</v>
      </c>
      <c r="AU12" s="292">
        <f>DataInput!AT11</f>
        <v>0</v>
      </c>
      <c r="AV12" s="292">
        <f>DataInput!AU11</f>
        <v>0</v>
      </c>
      <c r="AW12" s="292">
        <f>DataInput!AV11</f>
        <v>0</v>
      </c>
      <c r="AX12" s="292">
        <f>DataInput!AW11</f>
        <v>0</v>
      </c>
      <c r="AY12" s="292">
        <f>DataInput!AX11</f>
        <v>0</v>
      </c>
      <c r="AZ12" s="292">
        <f>DataInput!AY11</f>
        <v>0</v>
      </c>
      <c r="BA12" s="65"/>
      <c r="BB12" s="65"/>
      <c r="BC12" s="65"/>
      <c r="BD12" s="65"/>
      <c r="BE12" s="65"/>
      <c r="BF12" s="113"/>
      <c r="BG12" s="111" t="s">
        <v>0</v>
      </c>
      <c r="BH12" s="292">
        <f>DataInput!BG11</f>
        <v>0</v>
      </c>
      <c r="BI12" s="292">
        <f>DataInput!BH11</f>
        <v>0</v>
      </c>
      <c r="BJ12" s="292">
        <f>DataInput!BI11</f>
        <v>0</v>
      </c>
      <c r="BK12" s="292">
        <f>DataInput!BJ11</f>
        <v>0</v>
      </c>
      <c r="BL12" s="292">
        <f>DataInput!BK11</f>
        <v>0</v>
      </c>
      <c r="BM12" s="292">
        <f>DataInput!BL11</f>
        <v>0</v>
      </c>
      <c r="BN12" s="292">
        <f>DataInput!BM11</f>
        <v>0</v>
      </c>
      <c r="BO12" s="292">
        <f>DataInput!BN11</f>
        <v>0</v>
      </c>
      <c r="BP12" s="292">
        <f>DataInput!BO11</f>
        <v>0</v>
      </c>
      <c r="BQ12" s="292">
        <f>DataInput!BP11</f>
        <v>0</v>
      </c>
      <c r="BR12" s="292">
        <f>DataInput!BQ11</f>
        <v>0</v>
      </c>
      <c r="BS12" s="292">
        <f>DataInput!BR11</f>
        <v>0</v>
      </c>
      <c r="BT12" s="65"/>
      <c r="BU12" s="65"/>
      <c r="BV12" s="65"/>
      <c r="BW12" s="65"/>
      <c r="BX12" s="65"/>
      <c r="BY12" s="113"/>
      <c r="BZ12" s="111" t="s">
        <v>0</v>
      </c>
      <c r="CA12" s="292">
        <f>DataInput!BZ11</f>
        <v>0</v>
      </c>
      <c r="CB12" s="292">
        <f>DataInput!CA11</f>
        <v>0</v>
      </c>
      <c r="CC12" s="292">
        <f>DataInput!CB11</f>
        <v>0</v>
      </c>
      <c r="CD12" s="292">
        <f>DataInput!CC11</f>
        <v>0</v>
      </c>
      <c r="CE12" s="292">
        <f>DataInput!CD11</f>
        <v>0</v>
      </c>
      <c r="CF12" s="292">
        <f>DataInput!CE11</f>
        <v>0</v>
      </c>
      <c r="CG12" s="292">
        <f>DataInput!CF11</f>
        <v>0</v>
      </c>
      <c r="CH12" s="292">
        <f>DataInput!CG11</f>
        <v>0</v>
      </c>
      <c r="CI12" s="292">
        <f>DataInput!CH11</f>
        <v>0</v>
      </c>
      <c r="CJ12" s="292">
        <f>DataInput!CI11</f>
        <v>0</v>
      </c>
      <c r="CK12" s="292">
        <f>DataInput!CJ11</f>
        <v>0</v>
      </c>
      <c r="CL12" s="292">
        <f>DataInput!CK11</f>
        <v>0</v>
      </c>
      <c r="CM12" s="65"/>
      <c r="CN12" s="65"/>
      <c r="CO12" s="65"/>
      <c r="CP12" s="65"/>
      <c r="CQ12" s="65"/>
      <c r="CR12" s="113"/>
      <c r="CS12" s="111" t="s">
        <v>0</v>
      </c>
      <c r="CT12" s="292">
        <f>DataInput!CS11</f>
        <v>0</v>
      </c>
      <c r="CU12" s="292">
        <f>DataInput!CT11</f>
        <v>0</v>
      </c>
      <c r="CV12" s="292">
        <f>DataInput!CU11</f>
        <v>0</v>
      </c>
      <c r="CW12" s="292">
        <f>DataInput!CV11</f>
        <v>0</v>
      </c>
      <c r="CX12" s="292">
        <f>DataInput!CW11</f>
        <v>0</v>
      </c>
      <c r="CY12" s="292">
        <f>DataInput!CX11</f>
        <v>0</v>
      </c>
      <c r="CZ12" s="292">
        <f>DataInput!CY11</f>
        <v>0</v>
      </c>
      <c r="DA12" s="292">
        <f>DataInput!CZ11</f>
        <v>0</v>
      </c>
      <c r="DB12" s="292">
        <f>DataInput!DA11</f>
        <v>0</v>
      </c>
      <c r="DC12" s="292">
        <f>DataInput!DB11</f>
        <v>0</v>
      </c>
      <c r="DD12" s="292">
        <f>DataInput!DC11</f>
        <v>0</v>
      </c>
      <c r="DE12" s="292">
        <f>DataInput!DD11</f>
        <v>0</v>
      </c>
      <c r="DF12" s="65"/>
      <c r="DG12" s="65"/>
      <c r="DH12" s="65"/>
      <c r="DI12" s="65"/>
      <c r="DJ12" s="65"/>
      <c r="DK12" s="65"/>
      <c r="DL12" s="65"/>
      <c r="DM12" s="65"/>
      <c r="DN12" s="65"/>
    </row>
    <row r="13" spans="1:118">
      <c r="A13" s="113"/>
      <c r="B13" s="117" t="s">
        <v>1</v>
      </c>
      <c r="C13" s="149">
        <f>DataInput!B21</f>
        <v>0</v>
      </c>
      <c r="D13" s="149">
        <f>DataInput!C21</f>
        <v>0</v>
      </c>
      <c r="E13" s="149">
        <f>DataInput!D21</f>
        <v>0</v>
      </c>
      <c r="F13" s="149">
        <f>DataInput!E21</f>
        <v>0</v>
      </c>
      <c r="G13" s="149">
        <f>DataInput!F21</f>
        <v>0</v>
      </c>
      <c r="H13" s="149">
        <f>DataInput!G21</f>
        <v>0</v>
      </c>
      <c r="I13" s="149">
        <f>DataInput!H21</f>
        <v>0</v>
      </c>
      <c r="J13" s="149">
        <f>DataInput!I21</f>
        <v>0</v>
      </c>
      <c r="K13" s="149">
        <f>DataInput!J21</f>
        <v>0</v>
      </c>
      <c r="L13" s="149">
        <f>DataInput!K21</f>
        <v>0</v>
      </c>
      <c r="M13" s="149">
        <f>DataInput!L21</f>
        <v>0</v>
      </c>
      <c r="N13" s="149">
        <f>DataInput!M21</f>
        <v>0</v>
      </c>
      <c r="O13" s="65"/>
      <c r="P13" s="65"/>
      <c r="Q13" s="65"/>
      <c r="R13" s="65"/>
      <c r="S13" s="65"/>
      <c r="T13" s="113"/>
      <c r="U13" s="117" t="s">
        <v>1</v>
      </c>
      <c r="V13" s="149">
        <f>DataInput!U21</f>
        <v>0</v>
      </c>
      <c r="W13" s="149">
        <f>DataInput!V21</f>
        <v>0</v>
      </c>
      <c r="X13" s="149">
        <f>DataInput!W21</f>
        <v>0</v>
      </c>
      <c r="Y13" s="149">
        <f>DataInput!X21</f>
        <v>0</v>
      </c>
      <c r="Z13" s="149">
        <f>DataInput!Y21</f>
        <v>0</v>
      </c>
      <c r="AA13" s="149">
        <f>DataInput!Z21</f>
        <v>0</v>
      </c>
      <c r="AB13" s="149">
        <f>DataInput!AA21</f>
        <v>0</v>
      </c>
      <c r="AC13" s="149">
        <f>DataInput!AB21</f>
        <v>0</v>
      </c>
      <c r="AD13" s="149">
        <f>DataInput!AC21</f>
        <v>0</v>
      </c>
      <c r="AE13" s="149">
        <f>DataInput!AD21</f>
        <v>0</v>
      </c>
      <c r="AF13" s="149">
        <f>DataInput!AE21</f>
        <v>0</v>
      </c>
      <c r="AG13" s="149">
        <f>DataInput!AF21</f>
        <v>0</v>
      </c>
      <c r="AH13" s="65"/>
      <c r="AI13" s="65"/>
      <c r="AJ13" s="65"/>
      <c r="AK13" s="65"/>
      <c r="AL13" s="65"/>
      <c r="AM13" s="113"/>
      <c r="AN13" s="117" t="s">
        <v>1</v>
      </c>
      <c r="AO13" s="149">
        <f>DataInput!AN21</f>
        <v>0</v>
      </c>
      <c r="AP13" s="149">
        <f>DataInput!AO21</f>
        <v>0</v>
      </c>
      <c r="AQ13" s="149">
        <f>DataInput!AP21</f>
        <v>0</v>
      </c>
      <c r="AR13" s="149">
        <f>DataInput!AQ21</f>
        <v>0</v>
      </c>
      <c r="AS13" s="149">
        <f>DataInput!AR21</f>
        <v>0</v>
      </c>
      <c r="AT13" s="149">
        <f>DataInput!AS21</f>
        <v>0</v>
      </c>
      <c r="AU13" s="149">
        <f>DataInput!AT21</f>
        <v>0</v>
      </c>
      <c r="AV13" s="149">
        <f>DataInput!AU21</f>
        <v>0</v>
      </c>
      <c r="AW13" s="149">
        <f>DataInput!AV21</f>
        <v>0</v>
      </c>
      <c r="AX13" s="149">
        <f>DataInput!AW21</f>
        <v>0</v>
      </c>
      <c r="AY13" s="149">
        <f>DataInput!AX21</f>
        <v>0</v>
      </c>
      <c r="AZ13" s="149">
        <f>DataInput!AY21</f>
        <v>0</v>
      </c>
      <c r="BA13" s="65"/>
      <c r="BB13" s="65"/>
      <c r="BC13" s="65"/>
      <c r="BD13" s="65"/>
      <c r="BE13" s="65"/>
      <c r="BF13" s="113"/>
      <c r="BG13" s="117" t="s">
        <v>1</v>
      </c>
      <c r="BH13" s="149">
        <f>DataInput!BG21</f>
        <v>0</v>
      </c>
      <c r="BI13" s="149">
        <f>DataInput!BH21</f>
        <v>0</v>
      </c>
      <c r="BJ13" s="149">
        <f>DataInput!BI21</f>
        <v>0</v>
      </c>
      <c r="BK13" s="149">
        <f>DataInput!BJ21</f>
        <v>0</v>
      </c>
      <c r="BL13" s="149">
        <f>DataInput!BK21</f>
        <v>0</v>
      </c>
      <c r="BM13" s="149">
        <f>DataInput!BL21</f>
        <v>0</v>
      </c>
      <c r="BN13" s="149">
        <f>DataInput!BM21</f>
        <v>0</v>
      </c>
      <c r="BO13" s="149">
        <f>DataInput!BN21</f>
        <v>0</v>
      </c>
      <c r="BP13" s="149">
        <f>DataInput!BO21</f>
        <v>0</v>
      </c>
      <c r="BQ13" s="149">
        <f>DataInput!BP21</f>
        <v>0</v>
      </c>
      <c r="BR13" s="149">
        <f>DataInput!BQ21</f>
        <v>0</v>
      </c>
      <c r="BS13" s="149">
        <f>DataInput!BR21</f>
        <v>0</v>
      </c>
      <c r="BT13" s="65"/>
      <c r="BU13" s="65"/>
      <c r="BV13" s="65"/>
      <c r="BW13" s="65"/>
      <c r="BX13" s="65"/>
      <c r="BY13" s="113"/>
      <c r="BZ13" s="117" t="s">
        <v>1</v>
      </c>
      <c r="CA13" s="149">
        <f>DataInput!BZ21</f>
        <v>0</v>
      </c>
      <c r="CB13" s="149">
        <f>DataInput!CA21</f>
        <v>0</v>
      </c>
      <c r="CC13" s="149">
        <f>DataInput!CB21</f>
        <v>0</v>
      </c>
      <c r="CD13" s="149">
        <f>DataInput!CC21</f>
        <v>0</v>
      </c>
      <c r="CE13" s="149">
        <f>DataInput!CD21</f>
        <v>0</v>
      </c>
      <c r="CF13" s="149">
        <f>DataInput!CE21</f>
        <v>0</v>
      </c>
      <c r="CG13" s="149">
        <f>DataInput!CF21</f>
        <v>0</v>
      </c>
      <c r="CH13" s="149">
        <f>DataInput!CG21</f>
        <v>0</v>
      </c>
      <c r="CI13" s="149">
        <f>DataInput!CH21</f>
        <v>0</v>
      </c>
      <c r="CJ13" s="149">
        <f>DataInput!CI21</f>
        <v>0</v>
      </c>
      <c r="CK13" s="149">
        <f>DataInput!CJ21</f>
        <v>0</v>
      </c>
      <c r="CL13" s="149">
        <f>DataInput!CK21</f>
        <v>0</v>
      </c>
      <c r="CM13" s="65"/>
      <c r="CN13" s="65"/>
      <c r="CO13" s="65"/>
      <c r="CP13" s="65"/>
      <c r="CQ13" s="65"/>
      <c r="CR13" s="113"/>
      <c r="CS13" s="117" t="s">
        <v>1</v>
      </c>
      <c r="CT13" s="149">
        <f>DataInput!CS21</f>
        <v>0</v>
      </c>
      <c r="CU13" s="149">
        <f>DataInput!CT21</f>
        <v>0</v>
      </c>
      <c r="CV13" s="149">
        <f>DataInput!CU21</f>
        <v>0</v>
      </c>
      <c r="CW13" s="149">
        <f>DataInput!CV21</f>
        <v>0</v>
      </c>
      <c r="CX13" s="149">
        <f>DataInput!CW21</f>
        <v>0</v>
      </c>
      <c r="CY13" s="149">
        <f>DataInput!CX21</f>
        <v>0</v>
      </c>
      <c r="CZ13" s="149">
        <f>DataInput!CY21</f>
        <v>0</v>
      </c>
      <c r="DA13" s="149">
        <f>DataInput!CZ21</f>
        <v>0</v>
      </c>
      <c r="DB13" s="149">
        <f>DataInput!DA21</f>
        <v>0</v>
      </c>
      <c r="DC13" s="149">
        <f>DataInput!DB21</f>
        <v>0</v>
      </c>
      <c r="DD13" s="149">
        <f>DataInput!DC21</f>
        <v>0</v>
      </c>
      <c r="DE13" s="149">
        <f>DataInput!DD21</f>
        <v>0</v>
      </c>
      <c r="DF13" s="65"/>
      <c r="DG13" s="65"/>
      <c r="DH13" s="65"/>
      <c r="DI13" s="65"/>
      <c r="DJ13" s="65"/>
      <c r="DK13" s="65"/>
      <c r="DL13" s="65"/>
      <c r="DM13" s="65"/>
      <c r="DN13" s="65"/>
    </row>
    <row r="14" spans="1:118">
      <c r="A14" s="113"/>
      <c r="B14" s="117" t="s">
        <v>2</v>
      </c>
      <c r="C14" s="158">
        <f>DataInput!B31</f>
        <v>0</v>
      </c>
      <c r="D14" s="158">
        <f>DataInput!C31</f>
        <v>0</v>
      </c>
      <c r="E14" s="158">
        <f>DataInput!D31</f>
        <v>0</v>
      </c>
      <c r="F14" s="158">
        <f>DataInput!E31</f>
        <v>0</v>
      </c>
      <c r="G14" s="158">
        <f>DataInput!F31</f>
        <v>0</v>
      </c>
      <c r="H14" s="158">
        <f>DataInput!G31</f>
        <v>0</v>
      </c>
      <c r="I14" s="158">
        <f>DataInput!H31</f>
        <v>0</v>
      </c>
      <c r="J14" s="158">
        <f>DataInput!I31</f>
        <v>0</v>
      </c>
      <c r="K14" s="158">
        <f>DataInput!J31</f>
        <v>0</v>
      </c>
      <c r="L14" s="158">
        <f>DataInput!K31</f>
        <v>0</v>
      </c>
      <c r="M14" s="158">
        <f>DataInput!L31</f>
        <v>0</v>
      </c>
      <c r="N14" s="158">
        <f>DataInput!M31</f>
        <v>0</v>
      </c>
      <c r="O14" s="65"/>
      <c r="P14" s="65"/>
      <c r="Q14" s="65"/>
      <c r="R14" s="65"/>
      <c r="S14" s="65"/>
      <c r="T14" s="113"/>
      <c r="U14" s="117" t="s">
        <v>2</v>
      </c>
      <c r="V14" s="158">
        <f>DataInput!U31</f>
        <v>0</v>
      </c>
      <c r="W14" s="158">
        <f>DataInput!V31</f>
        <v>0</v>
      </c>
      <c r="X14" s="158">
        <f>DataInput!W31</f>
        <v>0</v>
      </c>
      <c r="Y14" s="158">
        <f>DataInput!X31</f>
        <v>0</v>
      </c>
      <c r="Z14" s="158">
        <f>DataInput!Y31</f>
        <v>0</v>
      </c>
      <c r="AA14" s="158">
        <f>DataInput!Z31</f>
        <v>0</v>
      </c>
      <c r="AB14" s="158">
        <f>DataInput!AA31</f>
        <v>0</v>
      </c>
      <c r="AC14" s="158">
        <f>DataInput!AB31</f>
        <v>0</v>
      </c>
      <c r="AD14" s="158">
        <f>DataInput!AC31</f>
        <v>0</v>
      </c>
      <c r="AE14" s="158">
        <f>DataInput!AD31</f>
        <v>0</v>
      </c>
      <c r="AF14" s="158">
        <f>DataInput!AE31</f>
        <v>0</v>
      </c>
      <c r="AG14" s="158">
        <f>DataInput!AF31</f>
        <v>0</v>
      </c>
      <c r="AH14" s="65"/>
      <c r="AI14" s="65"/>
      <c r="AJ14" s="65"/>
      <c r="AK14" s="65"/>
      <c r="AL14" s="65"/>
      <c r="AM14" s="113"/>
      <c r="AN14" s="117" t="s">
        <v>2</v>
      </c>
      <c r="AO14" s="158">
        <f>DataInput!AN31</f>
        <v>0</v>
      </c>
      <c r="AP14" s="158">
        <f>DataInput!AO31</f>
        <v>0</v>
      </c>
      <c r="AQ14" s="158">
        <f>DataInput!AP31</f>
        <v>0</v>
      </c>
      <c r="AR14" s="158">
        <f>DataInput!AQ31</f>
        <v>0</v>
      </c>
      <c r="AS14" s="158">
        <f>DataInput!AR31</f>
        <v>0</v>
      </c>
      <c r="AT14" s="158">
        <f>DataInput!AS31</f>
        <v>0</v>
      </c>
      <c r="AU14" s="158">
        <f>DataInput!AT31</f>
        <v>0</v>
      </c>
      <c r="AV14" s="158">
        <f>DataInput!AU31</f>
        <v>0</v>
      </c>
      <c r="AW14" s="158">
        <f>DataInput!AV31</f>
        <v>0</v>
      </c>
      <c r="AX14" s="158">
        <f>DataInput!AW31</f>
        <v>0</v>
      </c>
      <c r="AY14" s="158">
        <f>DataInput!AX31</f>
        <v>0</v>
      </c>
      <c r="AZ14" s="158">
        <f>DataInput!AY31</f>
        <v>0</v>
      </c>
      <c r="BA14" s="65"/>
      <c r="BB14" s="65"/>
      <c r="BC14" s="65"/>
      <c r="BD14" s="65"/>
      <c r="BE14" s="65"/>
      <c r="BF14" s="113"/>
      <c r="BG14" s="117" t="s">
        <v>2</v>
      </c>
      <c r="BH14" s="158">
        <f>DataInput!BG31</f>
        <v>0</v>
      </c>
      <c r="BI14" s="158">
        <f>DataInput!BH31</f>
        <v>0</v>
      </c>
      <c r="BJ14" s="158">
        <f>DataInput!BI31</f>
        <v>0</v>
      </c>
      <c r="BK14" s="158">
        <f>DataInput!BJ31</f>
        <v>0</v>
      </c>
      <c r="BL14" s="158">
        <f>DataInput!BK31</f>
        <v>0</v>
      </c>
      <c r="BM14" s="158">
        <f>DataInput!BL31</f>
        <v>0</v>
      </c>
      <c r="BN14" s="158">
        <f>DataInput!BM31</f>
        <v>0</v>
      </c>
      <c r="BO14" s="158">
        <f>DataInput!BN31</f>
        <v>0</v>
      </c>
      <c r="BP14" s="158">
        <f>DataInput!BO31</f>
        <v>0</v>
      </c>
      <c r="BQ14" s="158">
        <f>DataInput!BP31</f>
        <v>0</v>
      </c>
      <c r="BR14" s="158">
        <f>DataInput!BQ31</f>
        <v>0</v>
      </c>
      <c r="BS14" s="158">
        <f>DataInput!BR31</f>
        <v>0</v>
      </c>
      <c r="BT14" s="65"/>
      <c r="BU14" s="65"/>
      <c r="BV14" s="65"/>
      <c r="BW14" s="65"/>
      <c r="BX14" s="65"/>
      <c r="BY14" s="113"/>
      <c r="BZ14" s="117" t="s">
        <v>2</v>
      </c>
      <c r="CA14" s="158">
        <f>DataInput!BZ31</f>
        <v>0</v>
      </c>
      <c r="CB14" s="158">
        <f>DataInput!CA31</f>
        <v>0</v>
      </c>
      <c r="CC14" s="158">
        <f>DataInput!CB31</f>
        <v>0</v>
      </c>
      <c r="CD14" s="158">
        <f>DataInput!CC31</f>
        <v>0</v>
      </c>
      <c r="CE14" s="158">
        <f>DataInput!CD31</f>
        <v>0</v>
      </c>
      <c r="CF14" s="158">
        <f>DataInput!CE31</f>
        <v>0</v>
      </c>
      <c r="CG14" s="158">
        <f>DataInput!CF31</f>
        <v>0</v>
      </c>
      <c r="CH14" s="158">
        <f>DataInput!CG31</f>
        <v>0</v>
      </c>
      <c r="CI14" s="158">
        <f>DataInput!CH31</f>
        <v>0</v>
      </c>
      <c r="CJ14" s="158">
        <f>DataInput!CI31</f>
        <v>0</v>
      </c>
      <c r="CK14" s="158">
        <f>DataInput!CJ31</f>
        <v>0</v>
      </c>
      <c r="CL14" s="158">
        <f>DataInput!CK31</f>
        <v>0</v>
      </c>
      <c r="CM14" s="65"/>
      <c r="CN14" s="65"/>
      <c r="CO14" s="65"/>
      <c r="CP14" s="65"/>
      <c r="CQ14" s="65"/>
      <c r="CR14" s="113"/>
      <c r="CS14" s="117" t="s">
        <v>2</v>
      </c>
      <c r="CT14" s="158">
        <f>DataInput!CS31</f>
        <v>0</v>
      </c>
      <c r="CU14" s="158">
        <f>DataInput!CT31</f>
        <v>0</v>
      </c>
      <c r="CV14" s="158">
        <f>DataInput!CU31</f>
        <v>0</v>
      </c>
      <c r="CW14" s="158">
        <f>DataInput!CV31</f>
        <v>0</v>
      </c>
      <c r="CX14" s="158">
        <f>DataInput!CW31</f>
        <v>0</v>
      </c>
      <c r="CY14" s="158">
        <f>DataInput!CX31</f>
        <v>0</v>
      </c>
      <c r="CZ14" s="158">
        <f>DataInput!CY31</f>
        <v>0</v>
      </c>
      <c r="DA14" s="158">
        <f>DataInput!CZ31</f>
        <v>0</v>
      </c>
      <c r="DB14" s="158">
        <f>DataInput!DA31</f>
        <v>0</v>
      </c>
      <c r="DC14" s="158">
        <f>DataInput!DB31</f>
        <v>0</v>
      </c>
      <c r="DD14" s="158">
        <f>DataInput!DC31</f>
        <v>0</v>
      </c>
      <c r="DE14" s="158">
        <f>DataInput!DD31</f>
        <v>0</v>
      </c>
      <c r="DF14" s="65"/>
      <c r="DG14" s="65"/>
      <c r="DH14" s="65"/>
      <c r="DI14" s="65"/>
      <c r="DJ14" s="65"/>
      <c r="DK14" s="65"/>
      <c r="DL14" s="65"/>
      <c r="DM14" s="65"/>
      <c r="DN14" s="65"/>
    </row>
    <row r="15" spans="1:118">
      <c r="A15" s="113"/>
      <c r="B15" s="111" t="s">
        <v>3</v>
      </c>
      <c r="C15" s="292" t="e">
        <f t="array" ref="C15:C17">MMULT(DataInput!$G$5:$I$7,C12:C14)</f>
        <v>#VALUE!</v>
      </c>
      <c r="D15" s="292" t="e">
        <f t="array" ref="D15:D17">MMULT(DataInput!$G$5:$I$7,D12:D14)</f>
        <v>#VALUE!</v>
      </c>
      <c r="E15" s="292" t="e">
        <f t="array" ref="E15:E17">MMULT(DataInput!$G$5:$I$7,E12:E14)</f>
        <v>#VALUE!</v>
      </c>
      <c r="F15" s="292" t="e">
        <f t="array" ref="F15:F17">MMULT(DataInput!$G$5:$I$7,F12:F14)</f>
        <v>#VALUE!</v>
      </c>
      <c r="G15" s="292" t="e">
        <f t="array" ref="G15:G17">MMULT(DataInput!$G$5:$I$7,G12:G14)</f>
        <v>#VALUE!</v>
      </c>
      <c r="H15" s="292" t="e">
        <f t="array" ref="H15:H17">MMULT(DataInput!$G$5:$I$7,H12:H14)</f>
        <v>#VALUE!</v>
      </c>
      <c r="I15" s="292" t="e">
        <f t="array" ref="I15:I17">MMULT(DataInput!$G$5:$I$7,I12:I14)</f>
        <v>#VALUE!</v>
      </c>
      <c r="J15" s="292" t="e">
        <f t="array" ref="J15:J17">MMULT(DataInput!$G$5:$I$7,J12:J14)</f>
        <v>#VALUE!</v>
      </c>
      <c r="K15" s="292" t="e">
        <f t="array" ref="K15:K17">MMULT(DataInput!$G$5:$I$7,K12:K14)</f>
        <v>#VALUE!</v>
      </c>
      <c r="L15" s="292" t="e">
        <f t="array" ref="L15:L17">MMULT(DataInput!$G$5:$I$7,L12:L14)</f>
        <v>#VALUE!</v>
      </c>
      <c r="M15" s="292" t="e">
        <f t="array" ref="M15:M17">MMULT(DataInput!$G$5:$I$7,M12:M14)</f>
        <v>#VALUE!</v>
      </c>
      <c r="N15" s="292" t="e">
        <f t="array" ref="N15:N17">MMULT(DataInput!$G$5:$I$7,N12:N14)</f>
        <v>#VALUE!</v>
      </c>
      <c r="O15" s="65"/>
      <c r="P15" s="65"/>
      <c r="Q15" s="65"/>
      <c r="R15" s="65"/>
      <c r="S15" s="65"/>
      <c r="T15" s="113"/>
      <c r="U15" s="111" t="s">
        <v>3</v>
      </c>
      <c r="V15" s="292" t="e">
        <f t="array" ref="V15:V17">MMULT(DataInput!$Z$5:$AB$7,V12:V14)</f>
        <v>#VALUE!</v>
      </c>
      <c r="W15" s="292" t="e">
        <f t="array" ref="W15:W17">MMULT(DataInput!$Z$5:$AB$7,W12:W14)</f>
        <v>#VALUE!</v>
      </c>
      <c r="X15" s="292" t="e">
        <f t="array" ref="X15:X17">MMULT(DataInput!$Z$5:$AB$7,X12:X14)</f>
        <v>#VALUE!</v>
      </c>
      <c r="Y15" s="292" t="e">
        <f t="array" ref="Y15:Y17">MMULT(DataInput!$Z$5:$AB$7,Y12:Y14)</f>
        <v>#VALUE!</v>
      </c>
      <c r="Z15" s="292" t="e">
        <f t="array" ref="Z15:Z17">MMULT(DataInput!$Z$5:$AB$7,Z12:Z14)</f>
        <v>#VALUE!</v>
      </c>
      <c r="AA15" s="292" t="e">
        <f t="array" ref="AA15:AA17">MMULT(DataInput!$Z$5:$AB$7,AA12:AA14)</f>
        <v>#VALUE!</v>
      </c>
      <c r="AB15" s="292" t="e">
        <f t="array" ref="AB15:AB17">MMULT(DataInput!$Z$5:$AB$7,AB12:AB14)</f>
        <v>#VALUE!</v>
      </c>
      <c r="AC15" s="292" t="e">
        <f t="array" ref="AC15:AC17">MMULT(DataInput!$Z$5:$AB$7,AC12:AC14)</f>
        <v>#VALUE!</v>
      </c>
      <c r="AD15" s="292" t="e">
        <f t="array" ref="AD15:AD17">MMULT(DataInput!$Z$5:$AB$7,AD12:AD14)</f>
        <v>#VALUE!</v>
      </c>
      <c r="AE15" s="292" t="e">
        <f t="array" ref="AE15:AE17">MMULT(DataInput!$Z$5:$AB$7,AE12:AE14)</f>
        <v>#VALUE!</v>
      </c>
      <c r="AF15" s="292" t="e">
        <f t="array" ref="AF15:AF17">MMULT(DataInput!$Z$5:$AB$7,AF12:AF14)</f>
        <v>#VALUE!</v>
      </c>
      <c r="AG15" s="292" t="e">
        <f t="array" ref="AG15:AG17">MMULT(DataInput!$Z$5:$AB$7,AG12:AG14)</f>
        <v>#VALUE!</v>
      </c>
      <c r="AH15" s="65"/>
      <c r="AI15" s="65"/>
      <c r="AJ15" s="65"/>
      <c r="AK15" s="65"/>
      <c r="AL15" s="65"/>
      <c r="AM15" s="113"/>
      <c r="AN15" s="111" t="s">
        <v>3</v>
      </c>
      <c r="AO15" s="292" t="e">
        <f t="array" ref="AO15:AO17">MMULT(DataInput!$AS$5:$AU$7,AO12:AO14)</f>
        <v>#VALUE!</v>
      </c>
      <c r="AP15" s="292" t="e">
        <f t="array" ref="AP15:AP17">MMULT(DataInput!$AS$5:$AU$7,AP12:AP14)</f>
        <v>#VALUE!</v>
      </c>
      <c r="AQ15" s="292" t="e">
        <f t="array" ref="AQ15:AQ17">MMULT(DataInput!$AS$5:$AU$7,AQ12:AQ14)</f>
        <v>#VALUE!</v>
      </c>
      <c r="AR15" s="292" t="e">
        <f t="array" ref="AR15:AR17">MMULT(DataInput!$AS$5:$AU$7,AR12:AR14)</f>
        <v>#VALUE!</v>
      </c>
      <c r="AS15" s="292" t="e">
        <f t="array" ref="AS15:AS17">MMULT(DataInput!$AS$5:$AU$7,AS12:AS14)</f>
        <v>#VALUE!</v>
      </c>
      <c r="AT15" s="292" t="e">
        <f t="array" ref="AT15:AT17">MMULT(DataInput!$AS$5:$AU$7,AT12:AT14)</f>
        <v>#VALUE!</v>
      </c>
      <c r="AU15" s="292" t="e">
        <f t="array" ref="AU15:AU17">MMULT(DataInput!$AS$5:$AU$7,AU12:AU14)</f>
        <v>#VALUE!</v>
      </c>
      <c r="AV15" s="292" t="e">
        <f t="array" ref="AV15:AV17">MMULT(DataInput!$AS$5:$AU$7,AV12:AV14)</f>
        <v>#VALUE!</v>
      </c>
      <c r="AW15" s="292" t="e">
        <f t="array" ref="AW15:AW17">MMULT(DataInput!$AS$5:$AU$7,AW12:AW14)</f>
        <v>#VALUE!</v>
      </c>
      <c r="AX15" s="292" t="e">
        <f t="array" ref="AX15:AX17">MMULT(DataInput!$AS$5:$AU$7,AX12:AX14)</f>
        <v>#VALUE!</v>
      </c>
      <c r="AY15" s="292" t="e">
        <f t="array" ref="AY15:AY17">MMULT(DataInput!$AS$5:$AU$7,AY12:AY14)</f>
        <v>#VALUE!</v>
      </c>
      <c r="AZ15" s="292" t="e">
        <f t="array" ref="AZ15:AZ17">MMULT(DataInput!$AS$5:$AU$7,AZ12:AZ14)</f>
        <v>#VALUE!</v>
      </c>
      <c r="BA15" s="65"/>
      <c r="BB15" s="65"/>
      <c r="BC15" s="65"/>
      <c r="BD15" s="65"/>
      <c r="BE15" s="65"/>
      <c r="BF15" s="113"/>
      <c r="BG15" s="111" t="s">
        <v>3</v>
      </c>
      <c r="BH15" s="292" t="e">
        <f t="array" ref="BH15:BH17">MMULT(DataInput!$BL$5:$BN$7,BH12:BH14)</f>
        <v>#VALUE!</v>
      </c>
      <c r="BI15" s="292" t="e">
        <f t="array" ref="BI15:BI17">MMULT(DataInput!$BL$5:$BN$7,BI12:BI14)</f>
        <v>#VALUE!</v>
      </c>
      <c r="BJ15" s="292" t="e">
        <f t="array" ref="BJ15:BJ17">MMULT(DataInput!$BL$5:$BN$7,BJ12:BJ14)</f>
        <v>#VALUE!</v>
      </c>
      <c r="BK15" s="292" t="e">
        <f t="array" ref="BK15:BK17">MMULT(DataInput!$BL$5:$BN$7,BK12:BK14)</f>
        <v>#VALUE!</v>
      </c>
      <c r="BL15" s="292" t="e">
        <f t="array" ref="BL15:BL17">MMULT(DataInput!$BL$5:$BN$7,BL12:BL14)</f>
        <v>#VALUE!</v>
      </c>
      <c r="BM15" s="292" t="e">
        <f t="array" ref="BM15:BM17">MMULT(DataInput!$BL$5:$BN$7,BM12:BM14)</f>
        <v>#VALUE!</v>
      </c>
      <c r="BN15" s="292" t="e">
        <f t="array" ref="BN15:BN17">MMULT(DataInput!$BL$5:$BN$7,BN12:BN14)</f>
        <v>#VALUE!</v>
      </c>
      <c r="BO15" s="292" t="e">
        <f t="array" ref="BO15:BO17">MMULT(DataInput!$BL$5:$BN$7,BO12:BO14)</f>
        <v>#VALUE!</v>
      </c>
      <c r="BP15" s="292" t="e">
        <f t="array" ref="BP15:BP17">MMULT(DataInput!$BL$5:$BN$7,BP12:BP14)</f>
        <v>#VALUE!</v>
      </c>
      <c r="BQ15" s="292" t="e">
        <f t="array" ref="BQ15:BQ17">MMULT(DataInput!$BL$5:$BN$7,BQ12:BQ14)</f>
        <v>#VALUE!</v>
      </c>
      <c r="BR15" s="292" t="e">
        <f t="array" ref="BR15:BR17">MMULT(DataInput!$BL$5:$BN$7,BR12:BR14)</f>
        <v>#VALUE!</v>
      </c>
      <c r="BS15" s="292" t="e">
        <f t="array" ref="BS15:BS17">MMULT(DataInput!$BL$5:$BN$7,BS12:BS14)</f>
        <v>#VALUE!</v>
      </c>
      <c r="BT15" s="65"/>
      <c r="BU15" s="65"/>
      <c r="BV15" s="65"/>
      <c r="BW15" s="65"/>
      <c r="BX15" s="65"/>
      <c r="BY15" s="113"/>
      <c r="BZ15" s="111" t="s">
        <v>3</v>
      </c>
      <c r="CA15" s="292" t="e">
        <f t="array" ref="CA15:CA17">MMULT(DataInput!$CE$5:$CG$7,CA12:CA14)</f>
        <v>#VALUE!</v>
      </c>
      <c r="CB15" s="292" t="e">
        <f t="array" ref="CB15:CB17">MMULT(DataInput!$CE$5:$CG$7,CB12:CB14)</f>
        <v>#VALUE!</v>
      </c>
      <c r="CC15" s="292" t="e">
        <f t="array" ref="CC15:CC17">MMULT(DataInput!$CE$5:$CG$7,CC12:CC14)</f>
        <v>#VALUE!</v>
      </c>
      <c r="CD15" s="292" t="e">
        <f t="array" ref="CD15:CD17">MMULT(DataInput!$CE$5:$CG$7,CD12:CD14)</f>
        <v>#VALUE!</v>
      </c>
      <c r="CE15" s="292" t="e">
        <f t="array" ref="CE15:CE17">MMULT(DataInput!$CE$5:$CG$7,CE12:CE14)</f>
        <v>#VALUE!</v>
      </c>
      <c r="CF15" s="292" t="e">
        <f t="array" ref="CF15:CF17">MMULT(DataInput!$CE$5:$CG$7,CF12:CF14)</f>
        <v>#VALUE!</v>
      </c>
      <c r="CG15" s="292" t="e">
        <f t="array" ref="CG15:CG17">MMULT(DataInput!$CE$5:$CG$7,CG12:CG14)</f>
        <v>#VALUE!</v>
      </c>
      <c r="CH15" s="292" t="e">
        <f t="array" ref="CH15:CH17">MMULT(DataInput!$CE$5:$CG$7,CH12:CH14)</f>
        <v>#VALUE!</v>
      </c>
      <c r="CI15" s="292" t="e">
        <f t="array" ref="CI15:CI17">MMULT(DataInput!$CE$5:$CG$7,CI12:CI14)</f>
        <v>#VALUE!</v>
      </c>
      <c r="CJ15" s="292" t="e">
        <f t="array" ref="CJ15:CJ17">MMULT(DataInput!$CE$5:$CG$7,CJ12:CJ14)</f>
        <v>#VALUE!</v>
      </c>
      <c r="CK15" s="292" t="e">
        <f t="array" ref="CK15:CK17">MMULT(DataInput!$CE$5:$CG$7,CK12:CK14)</f>
        <v>#VALUE!</v>
      </c>
      <c r="CL15" s="292" t="e">
        <f t="array" ref="CL15:CL17">MMULT(DataInput!$CE$5:$CG$7,CL12:CL14)</f>
        <v>#VALUE!</v>
      </c>
      <c r="CM15" s="65"/>
      <c r="CN15" s="65"/>
      <c r="CO15" s="65"/>
      <c r="CP15" s="65"/>
      <c r="CQ15" s="65"/>
      <c r="CR15" s="113"/>
      <c r="CS15" s="111" t="s">
        <v>3</v>
      </c>
      <c r="CT15" s="292" t="e">
        <f t="array" ref="CT15:CT17">MMULT(DataInput!$CX$5:$CZ$7,CT12:CT14)</f>
        <v>#VALUE!</v>
      </c>
      <c r="CU15" s="292" t="e">
        <f t="array" ref="CU15:CU17">MMULT(DataInput!$CX$5:$CZ$7,CU12:CU14)</f>
        <v>#VALUE!</v>
      </c>
      <c r="CV15" s="292" t="e">
        <f t="array" ref="CV15:CV17">MMULT(DataInput!$CX$5:$CZ$7,CV12:CV14)</f>
        <v>#VALUE!</v>
      </c>
      <c r="CW15" s="292" t="e">
        <f t="array" ref="CW15:CW17">MMULT(DataInput!$CX$5:$CZ$7,CW12:CW14)</f>
        <v>#VALUE!</v>
      </c>
      <c r="CX15" s="292" t="e">
        <f t="array" ref="CX15:CX17">MMULT(DataInput!$CX$5:$CZ$7,CX12:CX14)</f>
        <v>#VALUE!</v>
      </c>
      <c r="CY15" s="292" t="e">
        <f t="array" ref="CY15:CY17">MMULT(DataInput!$CX$5:$CZ$7,CY12:CY14)</f>
        <v>#VALUE!</v>
      </c>
      <c r="CZ15" s="292" t="e">
        <f t="array" ref="CZ15:CZ17">MMULT(DataInput!$CX$5:$CZ$7,CZ12:CZ14)</f>
        <v>#VALUE!</v>
      </c>
      <c r="DA15" s="292" t="e">
        <f t="array" ref="DA15:DA17">MMULT(DataInput!$CX$5:$CZ$7,DA12:DA14)</f>
        <v>#VALUE!</v>
      </c>
      <c r="DB15" s="292" t="e">
        <f t="array" ref="DB15:DB17">MMULT(DataInput!$CX$5:$CZ$7,DB12:DB14)</f>
        <v>#VALUE!</v>
      </c>
      <c r="DC15" s="292" t="e">
        <f t="array" ref="DC15:DC17">MMULT(DataInput!$CX$5:$CZ$7,DC12:DC14)</f>
        <v>#VALUE!</v>
      </c>
      <c r="DD15" s="292" t="e">
        <f t="array" ref="DD15:DD17">MMULT(DataInput!$CX$5:$CZ$7,DD12:DD14)</f>
        <v>#VALUE!</v>
      </c>
      <c r="DE15" s="292" t="e">
        <f t="array" ref="DE15:DE17">MMULT(DataInput!$CX$5:$CZ$7,DE12:DE14)</f>
        <v>#VALUE!</v>
      </c>
      <c r="DF15" s="65"/>
      <c r="DG15" s="65"/>
      <c r="DH15" s="65"/>
      <c r="DI15" s="65"/>
      <c r="DJ15" s="65"/>
      <c r="DK15" s="65"/>
      <c r="DL15" s="65"/>
      <c r="DM15" s="65"/>
      <c r="DN15" s="65"/>
    </row>
    <row r="16" spans="1:118">
      <c r="A16" s="113"/>
      <c r="B16" s="117" t="s">
        <v>4</v>
      </c>
      <c r="C16" s="149" t="e">
        <v>#VALUE!</v>
      </c>
      <c r="D16" s="149" t="e">
        <v>#VALUE!</v>
      </c>
      <c r="E16" s="149" t="e">
        <v>#VALUE!</v>
      </c>
      <c r="F16" s="149" t="e">
        <v>#VALUE!</v>
      </c>
      <c r="G16" s="149" t="e">
        <v>#VALUE!</v>
      </c>
      <c r="H16" s="149" t="e">
        <v>#VALUE!</v>
      </c>
      <c r="I16" s="149" t="e">
        <v>#VALUE!</v>
      </c>
      <c r="J16" s="149" t="e">
        <v>#VALUE!</v>
      </c>
      <c r="K16" s="149" t="e">
        <v>#VALUE!</v>
      </c>
      <c r="L16" s="149" t="e">
        <v>#VALUE!</v>
      </c>
      <c r="M16" s="149" t="e">
        <v>#VALUE!</v>
      </c>
      <c r="N16" s="149" t="e">
        <v>#VALUE!</v>
      </c>
      <c r="O16" s="65"/>
      <c r="P16" s="65"/>
      <c r="Q16" s="65"/>
      <c r="R16" s="65"/>
      <c r="S16" s="65"/>
      <c r="T16" s="113"/>
      <c r="U16" s="117" t="s">
        <v>4</v>
      </c>
      <c r="V16" s="149" t="e">
        <v>#VALUE!</v>
      </c>
      <c r="W16" s="149" t="e">
        <v>#VALUE!</v>
      </c>
      <c r="X16" s="149" t="e">
        <v>#VALUE!</v>
      </c>
      <c r="Y16" s="149" t="e">
        <v>#VALUE!</v>
      </c>
      <c r="Z16" s="149" t="e">
        <v>#VALUE!</v>
      </c>
      <c r="AA16" s="149" t="e">
        <v>#VALUE!</v>
      </c>
      <c r="AB16" s="149" t="e">
        <v>#VALUE!</v>
      </c>
      <c r="AC16" s="149" t="e">
        <v>#VALUE!</v>
      </c>
      <c r="AD16" s="149" t="e">
        <v>#VALUE!</v>
      </c>
      <c r="AE16" s="149" t="e">
        <v>#VALUE!</v>
      </c>
      <c r="AF16" s="149" t="e">
        <v>#VALUE!</v>
      </c>
      <c r="AG16" s="149" t="e">
        <v>#VALUE!</v>
      </c>
      <c r="AH16" s="65"/>
      <c r="AI16" s="65"/>
      <c r="AJ16" s="65"/>
      <c r="AK16" s="65"/>
      <c r="AL16" s="65"/>
      <c r="AM16" s="113"/>
      <c r="AN16" s="117" t="s">
        <v>4</v>
      </c>
      <c r="AO16" s="149" t="e">
        <v>#VALUE!</v>
      </c>
      <c r="AP16" s="149" t="e">
        <v>#VALUE!</v>
      </c>
      <c r="AQ16" s="149" t="e">
        <v>#VALUE!</v>
      </c>
      <c r="AR16" s="149" t="e">
        <v>#VALUE!</v>
      </c>
      <c r="AS16" s="149" t="e">
        <v>#VALUE!</v>
      </c>
      <c r="AT16" s="149" t="e">
        <v>#VALUE!</v>
      </c>
      <c r="AU16" s="149" t="e">
        <v>#VALUE!</v>
      </c>
      <c r="AV16" s="149" t="e">
        <v>#VALUE!</v>
      </c>
      <c r="AW16" s="149" t="e">
        <v>#VALUE!</v>
      </c>
      <c r="AX16" s="149" t="e">
        <v>#VALUE!</v>
      </c>
      <c r="AY16" s="149" t="e">
        <v>#VALUE!</v>
      </c>
      <c r="AZ16" s="149" t="e">
        <v>#VALUE!</v>
      </c>
      <c r="BA16" s="65"/>
      <c r="BB16" s="65"/>
      <c r="BC16" s="65"/>
      <c r="BD16" s="65"/>
      <c r="BE16" s="65"/>
      <c r="BF16" s="113"/>
      <c r="BG16" s="117" t="s">
        <v>4</v>
      </c>
      <c r="BH16" s="149" t="e">
        <v>#VALUE!</v>
      </c>
      <c r="BI16" s="149" t="e">
        <v>#VALUE!</v>
      </c>
      <c r="BJ16" s="149" t="e">
        <v>#VALUE!</v>
      </c>
      <c r="BK16" s="149" t="e">
        <v>#VALUE!</v>
      </c>
      <c r="BL16" s="149" t="e">
        <v>#VALUE!</v>
      </c>
      <c r="BM16" s="149" t="e">
        <v>#VALUE!</v>
      </c>
      <c r="BN16" s="149" t="e">
        <v>#VALUE!</v>
      </c>
      <c r="BO16" s="149" t="e">
        <v>#VALUE!</v>
      </c>
      <c r="BP16" s="149" t="e">
        <v>#VALUE!</v>
      </c>
      <c r="BQ16" s="149" t="e">
        <v>#VALUE!</v>
      </c>
      <c r="BR16" s="149" t="e">
        <v>#VALUE!</v>
      </c>
      <c r="BS16" s="149" t="e">
        <v>#VALUE!</v>
      </c>
      <c r="BT16" s="65"/>
      <c r="BU16" s="65"/>
      <c r="BV16" s="65"/>
      <c r="BW16" s="65"/>
      <c r="BX16" s="65"/>
      <c r="BY16" s="113"/>
      <c r="BZ16" s="117" t="s">
        <v>4</v>
      </c>
      <c r="CA16" s="149" t="e">
        <v>#VALUE!</v>
      </c>
      <c r="CB16" s="149" t="e">
        <v>#VALUE!</v>
      </c>
      <c r="CC16" s="149" t="e">
        <v>#VALUE!</v>
      </c>
      <c r="CD16" s="149" t="e">
        <v>#VALUE!</v>
      </c>
      <c r="CE16" s="149" t="e">
        <v>#VALUE!</v>
      </c>
      <c r="CF16" s="149" t="e">
        <v>#VALUE!</v>
      </c>
      <c r="CG16" s="149" t="e">
        <v>#VALUE!</v>
      </c>
      <c r="CH16" s="149" t="e">
        <v>#VALUE!</v>
      </c>
      <c r="CI16" s="149" t="e">
        <v>#VALUE!</v>
      </c>
      <c r="CJ16" s="149" t="e">
        <v>#VALUE!</v>
      </c>
      <c r="CK16" s="149" t="e">
        <v>#VALUE!</v>
      </c>
      <c r="CL16" s="149" t="e">
        <v>#VALUE!</v>
      </c>
      <c r="CM16" s="65"/>
      <c r="CN16" s="65"/>
      <c r="CO16" s="65"/>
      <c r="CP16" s="65"/>
      <c r="CQ16" s="65"/>
      <c r="CR16" s="113"/>
      <c r="CS16" s="117" t="s">
        <v>4</v>
      </c>
      <c r="CT16" s="149" t="e">
        <v>#VALUE!</v>
      </c>
      <c r="CU16" s="149" t="e">
        <v>#VALUE!</v>
      </c>
      <c r="CV16" s="149" t="e">
        <v>#VALUE!</v>
      </c>
      <c r="CW16" s="149" t="e">
        <v>#VALUE!</v>
      </c>
      <c r="CX16" s="149" t="e">
        <v>#VALUE!</v>
      </c>
      <c r="CY16" s="149" t="e">
        <v>#VALUE!</v>
      </c>
      <c r="CZ16" s="149" t="e">
        <v>#VALUE!</v>
      </c>
      <c r="DA16" s="149" t="e">
        <v>#VALUE!</v>
      </c>
      <c r="DB16" s="149" t="e">
        <v>#VALUE!</v>
      </c>
      <c r="DC16" s="149" t="e">
        <v>#VALUE!</v>
      </c>
      <c r="DD16" s="149" t="e">
        <v>#VALUE!</v>
      </c>
      <c r="DE16" s="149" t="e">
        <v>#VALUE!</v>
      </c>
      <c r="DF16" s="65"/>
      <c r="DG16" s="65"/>
      <c r="DH16" s="65"/>
      <c r="DI16" s="65"/>
      <c r="DJ16" s="65"/>
      <c r="DK16" s="65"/>
      <c r="DL16" s="65"/>
      <c r="DM16" s="65"/>
      <c r="DN16" s="65"/>
    </row>
    <row r="17" spans="1:118">
      <c r="A17" s="113"/>
      <c r="B17" s="112" t="s">
        <v>5</v>
      </c>
      <c r="C17" s="293" t="e">
        <v>#VALUE!</v>
      </c>
      <c r="D17" s="293" t="e">
        <v>#VALUE!</v>
      </c>
      <c r="E17" s="293" t="e">
        <v>#VALUE!</v>
      </c>
      <c r="F17" s="293" t="e">
        <v>#VALUE!</v>
      </c>
      <c r="G17" s="293" t="e">
        <v>#VALUE!</v>
      </c>
      <c r="H17" s="293" t="e">
        <v>#VALUE!</v>
      </c>
      <c r="I17" s="293" t="e">
        <v>#VALUE!</v>
      </c>
      <c r="J17" s="293" t="e">
        <v>#VALUE!</v>
      </c>
      <c r="K17" s="293" t="e">
        <v>#VALUE!</v>
      </c>
      <c r="L17" s="293" t="e">
        <v>#VALUE!</v>
      </c>
      <c r="M17" s="293" t="e">
        <v>#VALUE!</v>
      </c>
      <c r="N17" s="293" t="e">
        <v>#VALUE!</v>
      </c>
      <c r="O17" s="65"/>
      <c r="P17" s="65"/>
      <c r="Q17" s="65"/>
      <c r="R17" s="65"/>
      <c r="S17" s="65"/>
      <c r="T17" s="113"/>
      <c r="U17" s="112" t="s">
        <v>5</v>
      </c>
      <c r="V17" s="293" t="e">
        <v>#VALUE!</v>
      </c>
      <c r="W17" s="293" t="e">
        <v>#VALUE!</v>
      </c>
      <c r="X17" s="293" t="e">
        <v>#VALUE!</v>
      </c>
      <c r="Y17" s="293" t="e">
        <v>#VALUE!</v>
      </c>
      <c r="Z17" s="293" t="e">
        <v>#VALUE!</v>
      </c>
      <c r="AA17" s="293" t="e">
        <v>#VALUE!</v>
      </c>
      <c r="AB17" s="293" t="e">
        <v>#VALUE!</v>
      </c>
      <c r="AC17" s="293" t="e">
        <v>#VALUE!</v>
      </c>
      <c r="AD17" s="293" t="e">
        <v>#VALUE!</v>
      </c>
      <c r="AE17" s="293" t="e">
        <v>#VALUE!</v>
      </c>
      <c r="AF17" s="293" t="e">
        <v>#VALUE!</v>
      </c>
      <c r="AG17" s="293" t="e">
        <v>#VALUE!</v>
      </c>
      <c r="AH17" s="65"/>
      <c r="AI17" s="65"/>
      <c r="AJ17" s="65"/>
      <c r="AK17" s="65"/>
      <c r="AL17" s="65"/>
      <c r="AM17" s="113"/>
      <c r="AN17" s="112" t="s">
        <v>5</v>
      </c>
      <c r="AO17" s="293" t="e">
        <v>#VALUE!</v>
      </c>
      <c r="AP17" s="293" t="e">
        <v>#VALUE!</v>
      </c>
      <c r="AQ17" s="293" t="e">
        <v>#VALUE!</v>
      </c>
      <c r="AR17" s="293" t="e">
        <v>#VALUE!</v>
      </c>
      <c r="AS17" s="293" t="e">
        <v>#VALUE!</v>
      </c>
      <c r="AT17" s="293" t="e">
        <v>#VALUE!</v>
      </c>
      <c r="AU17" s="293" t="e">
        <v>#VALUE!</v>
      </c>
      <c r="AV17" s="293" t="e">
        <v>#VALUE!</v>
      </c>
      <c r="AW17" s="293" t="e">
        <v>#VALUE!</v>
      </c>
      <c r="AX17" s="293" t="e">
        <v>#VALUE!</v>
      </c>
      <c r="AY17" s="293" t="e">
        <v>#VALUE!</v>
      </c>
      <c r="AZ17" s="293" t="e">
        <v>#VALUE!</v>
      </c>
      <c r="BA17" s="65"/>
      <c r="BB17" s="65"/>
      <c r="BC17" s="65"/>
      <c r="BD17" s="65"/>
      <c r="BE17" s="65"/>
      <c r="BF17" s="113"/>
      <c r="BG17" s="112" t="s">
        <v>5</v>
      </c>
      <c r="BH17" s="293" t="e">
        <v>#VALUE!</v>
      </c>
      <c r="BI17" s="293" t="e">
        <v>#VALUE!</v>
      </c>
      <c r="BJ17" s="293" t="e">
        <v>#VALUE!</v>
      </c>
      <c r="BK17" s="293" t="e">
        <v>#VALUE!</v>
      </c>
      <c r="BL17" s="293" t="e">
        <v>#VALUE!</v>
      </c>
      <c r="BM17" s="293" t="e">
        <v>#VALUE!</v>
      </c>
      <c r="BN17" s="293" t="e">
        <v>#VALUE!</v>
      </c>
      <c r="BO17" s="293" t="e">
        <v>#VALUE!</v>
      </c>
      <c r="BP17" s="293" t="e">
        <v>#VALUE!</v>
      </c>
      <c r="BQ17" s="293" t="e">
        <v>#VALUE!</v>
      </c>
      <c r="BR17" s="293" t="e">
        <v>#VALUE!</v>
      </c>
      <c r="BS17" s="293" t="e">
        <v>#VALUE!</v>
      </c>
      <c r="BT17" s="65"/>
      <c r="BU17" s="65"/>
      <c r="BV17" s="65"/>
      <c r="BW17" s="65"/>
      <c r="BX17" s="65"/>
      <c r="BY17" s="113"/>
      <c r="BZ17" s="112" t="s">
        <v>5</v>
      </c>
      <c r="CA17" s="293" t="e">
        <v>#VALUE!</v>
      </c>
      <c r="CB17" s="293" t="e">
        <v>#VALUE!</v>
      </c>
      <c r="CC17" s="293" t="e">
        <v>#VALUE!</v>
      </c>
      <c r="CD17" s="293" t="e">
        <v>#VALUE!</v>
      </c>
      <c r="CE17" s="293" t="e">
        <v>#VALUE!</v>
      </c>
      <c r="CF17" s="293" t="e">
        <v>#VALUE!</v>
      </c>
      <c r="CG17" s="293" t="e">
        <v>#VALUE!</v>
      </c>
      <c r="CH17" s="293" t="e">
        <v>#VALUE!</v>
      </c>
      <c r="CI17" s="293" t="e">
        <v>#VALUE!</v>
      </c>
      <c r="CJ17" s="293" t="e">
        <v>#VALUE!</v>
      </c>
      <c r="CK17" s="293" t="e">
        <v>#VALUE!</v>
      </c>
      <c r="CL17" s="293" t="e">
        <v>#VALUE!</v>
      </c>
      <c r="CM17" s="65"/>
      <c r="CN17" s="65"/>
      <c r="CO17" s="65"/>
      <c r="CP17" s="65"/>
      <c r="CQ17" s="65"/>
      <c r="CR17" s="113"/>
      <c r="CS17" s="112" t="s">
        <v>5</v>
      </c>
      <c r="CT17" s="293" t="e">
        <v>#VALUE!</v>
      </c>
      <c r="CU17" s="293" t="e">
        <v>#VALUE!</v>
      </c>
      <c r="CV17" s="293" t="e">
        <v>#VALUE!</v>
      </c>
      <c r="CW17" s="293" t="e">
        <v>#VALUE!</v>
      </c>
      <c r="CX17" s="293" t="e">
        <v>#VALUE!</v>
      </c>
      <c r="CY17" s="293" t="e">
        <v>#VALUE!</v>
      </c>
      <c r="CZ17" s="293" t="e">
        <v>#VALUE!</v>
      </c>
      <c r="DA17" s="293" t="e">
        <v>#VALUE!</v>
      </c>
      <c r="DB17" s="293" t="e">
        <v>#VALUE!</v>
      </c>
      <c r="DC17" s="293" t="e">
        <v>#VALUE!</v>
      </c>
      <c r="DD17" s="293" t="e">
        <v>#VALUE!</v>
      </c>
      <c r="DE17" s="293" t="e">
        <v>#VALUE!</v>
      </c>
      <c r="DF17" s="65"/>
      <c r="DG17" s="65"/>
      <c r="DH17" s="65"/>
      <c r="DI17" s="65"/>
      <c r="DJ17" s="65"/>
      <c r="DK17" s="65"/>
      <c r="DL17" s="65"/>
      <c r="DM17" s="65"/>
      <c r="DN17" s="65"/>
    </row>
    <row r="18" spans="1:118">
      <c r="A18" s="294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294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294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294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294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294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</row>
    <row r="19" spans="1:118">
      <c r="A19" s="294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294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294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294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294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294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</row>
    <row r="20" spans="1:118">
      <c r="A20" s="116" t="s">
        <v>16</v>
      </c>
      <c r="B20" s="79"/>
      <c r="C20" s="79">
        <v>1</v>
      </c>
      <c r="D20" s="79">
        <v>2</v>
      </c>
      <c r="E20" s="79">
        <v>3</v>
      </c>
      <c r="F20" s="79">
        <v>4</v>
      </c>
      <c r="G20" s="79">
        <v>5</v>
      </c>
      <c r="H20" s="79">
        <v>6</v>
      </c>
      <c r="I20" s="79">
        <v>7</v>
      </c>
      <c r="J20" s="79">
        <v>8</v>
      </c>
      <c r="K20" s="79">
        <v>9</v>
      </c>
      <c r="L20" s="79">
        <v>10</v>
      </c>
      <c r="M20" s="79">
        <v>11</v>
      </c>
      <c r="N20" s="79">
        <v>12</v>
      </c>
      <c r="O20" s="65"/>
      <c r="P20" s="65"/>
      <c r="Q20" s="65"/>
      <c r="R20" s="65"/>
      <c r="S20" s="65"/>
      <c r="T20" s="116" t="s">
        <v>16</v>
      </c>
      <c r="U20" s="79"/>
      <c r="V20" s="79">
        <v>1</v>
      </c>
      <c r="W20" s="79">
        <v>2</v>
      </c>
      <c r="X20" s="79">
        <v>3</v>
      </c>
      <c r="Y20" s="79">
        <v>4</v>
      </c>
      <c r="Z20" s="79">
        <v>5</v>
      </c>
      <c r="AA20" s="79">
        <v>6</v>
      </c>
      <c r="AB20" s="79">
        <v>7</v>
      </c>
      <c r="AC20" s="79">
        <v>8</v>
      </c>
      <c r="AD20" s="79">
        <v>9</v>
      </c>
      <c r="AE20" s="79">
        <v>10</v>
      </c>
      <c r="AF20" s="79">
        <v>11</v>
      </c>
      <c r="AG20" s="79">
        <v>12</v>
      </c>
      <c r="AH20" s="65"/>
      <c r="AI20" s="65"/>
      <c r="AJ20" s="65"/>
      <c r="AK20" s="65"/>
      <c r="AL20" s="65"/>
      <c r="AM20" s="116" t="s">
        <v>16</v>
      </c>
      <c r="AN20" s="79"/>
      <c r="AO20" s="79">
        <v>1</v>
      </c>
      <c r="AP20" s="79">
        <v>2</v>
      </c>
      <c r="AQ20" s="79">
        <v>3</v>
      </c>
      <c r="AR20" s="79">
        <v>4</v>
      </c>
      <c r="AS20" s="79">
        <v>5</v>
      </c>
      <c r="AT20" s="79">
        <v>6</v>
      </c>
      <c r="AU20" s="79">
        <v>7</v>
      </c>
      <c r="AV20" s="79">
        <v>8</v>
      </c>
      <c r="AW20" s="79">
        <v>9</v>
      </c>
      <c r="AX20" s="79">
        <v>10</v>
      </c>
      <c r="AY20" s="79">
        <v>11</v>
      </c>
      <c r="AZ20" s="79">
        <v>12</v>
      </c>
      <c r="BA20" s="65"/>
      <c r="BB20" s="65"/>
      <c r="BC20" s="65"/>
      <c r="BD20" s="65"/>
      <c r="BE20" s="65"/>
      <c r="BF20" s="116" t="s">
        <v>16</v>
      </c>
      <c r="BG20" s="79"/>
      <c r="BH20" s="79">
        <v>1</v>
      </c>
      <c r="BI20" s="79">
        <v>2</v>
      </c>
      <c r="BJ20" s="79">
        <v>3</v>
      </c>
      <c r="BK20" s="79">
        <v>4</v>
      </c>
      <c r="BL20" s="79">
        <v>5</v>
      </c>
      <c r="BM20" s="79">
        <v>6</v>
      </c>
      <c r="BN20" s="79">
        <v>7</v>
      </c>
      <c r="BO20" s="79">
        <v>8</v>
      </c>
      <c r="BP20" s="79">
        <v>9</v>
      </c>
      <c r="BQ20" s="79">
        <v>10</v>
      </c>
      <c r="BR20" s="79">
        <v>11</v>
      </c>
      <c r="BS20" s="79">
        <v>12</v>
      </c>
      <c r="BT20" s="65"/>
      <c r="BU20" s="65"/>
      <c r="BV20" s="65"/>
      <c r="BW20" s="65"/>
      <c r="BX20" s="65"/>
      <c r="BY20" s="116" t="s">
        <v>16</v>
      </c>
      <c r="BZ20" s="79"/>
      <c r="CA20" s="79">
        <v>1</v>
      </c>
      <c r="CB20" s="79">
        <v>2</v>
      </c>
      <c r="CC20" s="79">
        <v>3</v>
      </c>
      <c r="CD20" s="79">
        <v>4</v>
      </c>
      <c r="CE20" s="79">
        <v>5</v>
      </c>
      <c r="CF20" s="79">
        <v>6</v>
      </c>
      <c r="CG20" s="79">
        <v>7</v>
      </c>
      <c r="CH20" s="79">
        <v>8</v>
      </c>
      <c r="CI20" s="79">
        <v>9</v>
      </c>
      <c r="CJ20" s="79">
        <v>10</v>
      </c>
      <c r="CK20" s="79">
        <v>11</v>
      </c>
      <c r="CL20" s="79">
        <v>12</v>
      </c>
      <c r="CM20" s="65"/>
      <c r="CN20" s="65"/>
      <c r="CO20" s="65"/>
      <c r="CP20" s="65"/>
      <c r="CQ20" s="65"/>
      <c r="CR20" s="116" t="s">
        <v>16</v>
      </c>
      <c r="CS20" s="79"/>
      <c r="CT20" s="79">
        <v>1</v>
      </c>
      <c r="CU20" s="79">
        <v>2</v>
      </c>
      <c r="CV20" s="79">
        <v>3</v>
      </c>
      <c r="CW20" s="79">
        <v>4</v>
      </c>
      <c r="CX20" s="79">
        <v>5</v>
      </c>
      <c r="CY20" s="79">
        <v>6</v>
      </c>
      <c r="CZ20" s="79">
        <v>7</v>
      </c>
      <c r="DA20" s="79">
        <v>8</v>
      </c>
      <c r="DB20" s="79">
        <v>9</v>
      </c>
      <c r="DC20" s="79">
        <v>10</v>
      </c>
      <c r="DD20" s="79">
        <v>11</v>
      </c>
      <c r="DE20" s="79">
        <v>12</v>
      </c>
      <c r="DF20" s="65"/>
      <c r="DG20" s="65"/>
      <c r="DH20" s="65"/>
      <c r="DI20" s="65"/>
      <c r="DJ20" s="65"/>
      <c r="DK20" s="65"/>
      <c r="DL20" s="65"/>
      <c r="DM20" s="65"/>
      <c r="DN20" s="65"/>
    </row>
    <row r="21" spans="1:118">
      <c r="A21" s="113"/>
      <c r="B21" s="111" t="s">
        <v>0</v>
      </c>
      <c r="C21" s="292">
        <f>DataInput!B12</f>
        <v>0</v>
      </c>
      <c r="D21" s="292">
        <f>DataInput!C12</f>
        <v>0</v>
      </c>
      <c r="E21" s="292">
        <f>DataInput!D12</f>
        <v>0</v>
      </c>
      <c r="F21" s="292">
        <f>DataInput!E12</f>
        <v>0</v>
      </c>
      <c r="G21" s="292">
        <f>DataInput!F12</f>
        <v>0</v>
      </c>
      <c r="H21" s="292">
        <f>DataInput!G12</f>
        <v>0</v>
      </c>
      <c r="I21" s="292">
        <f>DataInput!H12</f>
        <v>0</v>
      </c>
      <c r="J21" s="292">
        <f>DataInput!I12</f>
        <v>0</v>
      </c>
      <c r="K21" s="292">
        <f>DataInput!J12</f>
        <v>0</v>
      </c>
      <c r="L21" s="292">
        <f>DataInput!K12</f>
        <v>0</v>
      </c>
      <c r="M21" s="292">
        <f>DataInput!L12</f>
        <v>0</v>
      </c>
      <c r="N21" s="292">
        <f>DataInput!M12</f>
        <v>0</v>
      </c>
      <c r="O21" s="65"/>
      <c r="P21" s="65"/>
      <c r="Q21" s="65"/>
      <c r="R21" s="65"/>
      <c r="S21" s="65"/>
      <c r="T21" s="113"/>
      <c r="U21" s="111" t="s">
        <v>0</v>
      </c>
      <c r="V21" s="292">
        <f>DataInput!U12</f>
        <v>0</v>
      </c>
      <c r="W21" s="292">
        <f>DataInput!V12</f>
        <v>0</v>
      </c>
      <c r="X21" s="292">
        <f>DataInput!W12</f>
        <v>0</v>
      </c>
      <c r="Y21" s="292">
        <f>DataInput!X12</f>
        <v>0</v>
      </c>
      <c r="Z21" s="292">
        <f>DataInput!Y12</f>
        <v>0</v>
      </c>
      <c r="AA21" s="292">
        <f>DataInput!Z12</f>
        <v>0</v>
      </c>
      <c r="AB21" s="292">
        <f>DataInput!AA12</f>
        <v>0</v>
      </c>
      <c r="AC21" s="292">
        <f>DataInput!AB12</f>
        <v>0</v>
      </c>
      <c r="AD21" s="292">
        <f>DataInput!AC12</f>
        <v>0</v>
      </c>
      <c r="AE21" s="292">
        <f>DataInput!AD12</f>
        <v>0</v>
      </c>
      <c r="AF21" s="292">
        <f>DataInput!AE12</f>
        <v>0</v>
      </c>
      <c r="AG21" s="292">
        <f>DataInput!AF12</f>
        <v>0</v>
      </c>
      <c r="AH21" s="65"/>
      <c r="AI21" s="65"/>
      <c r="AJ21" s="65"/>
      <c r="AK21" s="65"/>
      <c r="AL21" s="65"/>
      <c r="AM21" s="113"/>
      <c r="AN21" s="111" t="s">
        <v>0</v>
      </c>
      <c r="AO21" s="292">
        <f>DataInput!AN12</f>
        <v>0</v>
      </c>
      <c r="AP21" s="292">
        <f>DataInput!AO12</f>
        <v>0</v>
      </c>
      <c r="AQ21" s="292">
        <f>DataInput!AP12</f>
        <v>0</v>
      </c>
      <c r="AR21" s="292">
        <f>DataInput!AQ12</f>
        <v>0</v>
      </c>
      <c r="AS21" s="292">
        <f>DataInput!AR12</f>
        <v>0</v>
      </c>
      <c r="AT21" s="292">
        <f>DataInput!AS12</f>
        <v>0</v>
      </c>
      <c r="AU21" s="292">
        <f>DataInput!AT12</f>
        <v>0</v>
      </c>
      <c r="AV21" s="292">
        <f>DataInput!AU12</f>
        <v>0</v>
      </c>
      <c r="AW21" s="292">
        <f>DataInput!AV12</f>
        <v>0</v>
      </c>
      <c r="AX21" s="292">
        <f>DataInput!AW12</f>
        <v>0</v>
      </c>
      <c r="AY21" s="292">
        <f>DataInput!AX12</f>
        <v>0</v>
      </c>
      <c r="AZ21" s="292">
        <f>DataInput!AY12</f>
        <v>0</v>
      </c>
      <c r="BA21" s="65"/>
      <c r="BB21" s="65"/>
      <c r="BC21" s="65"/>
      <c r="BD21" s="65"/>
      <c r="BE21" s="65"/>
      <c r="BF21" s="113"/>
      <c r="BG21" s="111" t="s">
        <v>0</v>
      </c>
      <c r="BH21" s="292">
        <f>DataInput!BG12</f>
        <v>0</v>
      </c>
      <c r="BI21" s="292">
        <f>DataInput!BH12</f>
        <v>0</v>
      </c>
      <c r="BJ21" s="292">
        <f>DataInput!BI12</f>
        <v>0</v>
      </c>
      <c r="BK21" s="292">
        <f>DataInput!BJ12</f>
        <v>0</v>
      </c>
      <c r="BL21" s="292">
        <f>DataInput!BK12</f>
        <v>0</v>
      </c>
      <c r="BM21" s="292">
        <f>DataInput!BL12</f>
        <v>0</v>
      </c>
      <c r="BN21" s="292">
        <f>DataInput!BM12</f>
        <v>0</v>
      </c>
      <c r="BO21" s="292">
        <f>DataInput!BN12</f>
        <v>0</v>
      </c>
      <c r="BP21" s="292">
        <f>DataInput!BO12</f>
        <v>0</v>
      </c>
      <c r="BQ21" s="292">
        <f>DataInput!BP12</f>
        <v>0</v>
      </c>
      <c r="BR21" s="292">
        <f>DataInput!BQ12</f>
        <v>0</v>
      </c>
      <c r="BS21" s="292">
        <f>DataInput!BR12</f>
        <v>0</v>
      </c>
      <c r="BT21" s="65"/>
      <c r="BU21" s="65"/>
      <c r="BV21" s="65"/>
      <c r="BW21" s="65"/>
      <c r="BX21" s="65"/>
      <c r="BY21" s="113"/>
      <c r="BZ21" s="111" t="s">
        <v>0</v>
      </c>
      <c r="CA21" s="292">
        <f>DataInput!BZ12</f>
        <v>0</v>
      </c>
      <c r="CB21" s="292">
        <f>DataInput!CA12</f>
        <v>0</v>
      </c>
      <c r="CC21" s="292">
        <f>DataInput!CB12</f>
        <v>0</v>
      </c>
      <c r="CD21" s="292">
        <f>DataInput!CC12</f>
        <v>0</v>
      </c>
      <c r="CE21" s="292">
        <f>DataInput!CD12</f>
        <v>0</v>
      </c>
      <c r="CF21" s="292">
        <f>DataInput!CE12</f>
        <v>0</v>
      </c>
      <c r="CG21" s="292">
        <f>DataInput!CF12</f>
        <v>0</v>
      </c>
      <c r="CH21" s="292">
        <f>DataInput!CG12</f>
        <v>0</v>
      </c>
      <c r="CI21" s="292">
        <f>DataInput!CH12</f>
        <v>0</v>
      </c>
      <c r="CJ21" s="292">
        <f>DataInput!CI12</f>
        <v>0</v>
      </c>
      <c r="CK21" s="292">
        <f>DataInput!CJ12</f>
        <v>0</v>
      </c>
      <c r="CL21" s="292">
        <f>DataInput!CK12</f>
        <v>0</v>
      </c>
      <c r="CM21" s="65"/>
      <c r="CN21" s="65"/>
      <c r="CO21" s="65"/>
      <c r="CP21" s="65"/>
      <c r="CQ21" s="65"/>
      <c r="CR21" s="113"/>
      <c r="CS21" s="111" t="s">
        <v>0</v>
      </c>
      <c r="CT21" s="292">
        <f>DataInput!CS12</f>
        <v>0</v>
      </c>
      <c r="CU21" s="292">
        <f>DataInput!CT12</f>
        <v>0</v>
      </c>
      <c r="CV21" s="292">
        <f>DataInput!CU12</f>
        <v>0</v>
      </c>
      <c r="CW21" s="292">
        <f>DataInput!CV12</f>
        <v>0</v>
      </c>
      <c r="CX21" s="292">
        <f>DataInput!CW12</f>
        <v>0</v>
      </c>
      <c r="CY21" s="292">
        <f>DataInput!CX12</f>
        <v>0</v>
      </c>
      <c r="CZ21" s="292">
        <f>DataInput!CY12</f>
        <v>0</v>
      </c>
      <c r="DA21" s="292">
        <f>DataInput!CZ12</f>
        <v>0</v>
      </c>
      <c r="DB21" s="292">
        <f>DataInput!DA12</f>
        <v>0</v>
      </c>
      <c r="DC21" s="292">
        <f>DataInput!DB12</f>
        <v>0</v>
      </c>
      <c r="DD21" s="292">
        <f>DataInput!DC12</f>
        <v>0</v>
      </c>
      <c r="DE21" s="292">
        <f>DataInput!DD12</f>
        <v>0</v>
      </c>
      <c r="DF21" s="65"/>
      <c r="DG21" s="65"/>
      <c r="DH21" s="65"/>
      <c r="DI21" s="65"/>
      <c r="DJ21" s="65"/>
      <c r="DK21" s="65"/>
      <c r="DL21" s="65"/>
      <c r="DM21" s="65"/>
      <c r="DN21" s="65"/>
    </row>
    <row r="22" spans="1:118">
      <c r="A22" s="113"/>
      <c r="B22" s="117" t="s">
        <v>1</v>
      </c>
      <c r="C22" s="149">
        <f>DataInput!B22</f>
        <v>0</v>
      </c>
      <c r="D22" s="149">
        <f>DataInput!C22</f>
        <v>0</v>
      </c>
      <c r="E22" s="149">
        <f>DataInput!D22</f>
        <v>0</v>
      </c>
      <c r="F22" s="149">
        <f>DataInput!E22</f>
        <v>0</v>
      </c>
      <c r="G22" s="149">
        <f>DataInput!F22</f>
        <v>0</v>
      </c>
      <c r="H22" s="149">
        <f>DataInput!G22</f>
        <v>0</v>
      </c>
      <c r="I22" s="149">
        <f>DataInput!H22</f>
        <v>0</v>
      </c>
      <c r="J22" s="149">
        <f>DataInput!I22</f>
        <v>0</v>
      </c>
      <c r="K22" s="149">
        <f>DataInput!J22</f>
        <v>0</v>
      </c>
      <c r="L22" s="149">
        <f>DataInput!K22</f>
        <v>0</v>
      </c>
      <c r="M22" s="149">
        <f>DataInput!L22</f>
        <v>0</v>
      </c>
      <c r="N22" s="149">
        <f>DataInput!M22</f>
        <v>0</v>
      </c>
      <c r="O22" s="65"/>
      <c r="P22" s="65"/>
      <c r="Q22" s="65"/>
      <c r="R22" s="65"/>
      <c r="S22" s="65"/>
      <c r="T22" s="113"/>
      <c r="U22" s="117" t="s">
        <v>1</v>
      </c>
      <c r="V22" s="149">
        <f>DataInput!U22</f>
        <v>0</v>
      </c>
      <c r="W22" s="149">
        <f>DataInput!V22</f>
        <v>0</v>
      </c>
      <c r="X22" s="149">
        <f>DataInput!W22</f>
        <v>0</v>
      </c>
      <c r="Y22" s="149">
        <f>DataInput!X22</f>
        <v>0</v>
      </c>
      <c r="Z22" s="149">
        <f>DataInput!Y22</f>
        <v>0</v>
      </c>
      <c r="AA22" s="149">
        <f>DataInput!Z22</f>
        <v>0</v>
      </c>
      <c r="AB22" s="149">
        <f>DataInput!AA22</f>
        <v>0</v>
      </c>
      <c r="AC22" s="149">
        <f>DataInput!AB22</f>
        <v>0</v>
      </c>
      <c r="AD22" s="149">
        <f>DataInput!AC22</f>
        <v>0</v>
      </c>
      <c r="AE22" s="149">
        <f>DataInput!AD22</f>
        <v>0</v>
      </c>
      <c r="AF22" s="149">
        <f>DataInput!AE22</f>
        <v>0</v>
      </c>
      <c r="AG22" s="149">
        <f>DataInput!AF22</f>
        <v>0</v>
      </c>
      <c r="AH22" s="65"/>
      <c r="AI22" s="65"/>
      <c r="AJ22" s="65"/>
      <c r="AK22" s="65"/>
      <c r="AL22" s="65"/>
      <c r="AM22" s="113"/>
      <c r="AN22" s="117" t="s">
        <v>1</v>
      </c>
      <c r="AO22" s="149">
        <f>DataInput!AN22</f>
        <v>0</v>
      </c>
      <c r="AP22" s="149">
        <f>DataInput!AO22</f>
        <v>0</v>
      </c>
      <c r="AQ22" s="149">
        <f>DataInput!AP22</f>
        <v>0</v>
      </c>
      <c r="AR22" s="149">
        <f>DataInput!AQ22</f>
        <v>0</v>
      </c>
      <c r="AS22" s="149">
        <f>DataInput!AR22</f>
        <v>0</v>
      </c>
      <c r="AT22" s="149">
        <f>DataInput!AS22</f>
        <v>0</v>
      </c>
      <c r="AU22" s="149">
        <f>DataInput!AT22</f>
        <v>0</v>
      </c>
      <c r="AV22" s="149">
        <f>DataInput!AU22</f>
        <v>0</v>
      </c>
      <c r="AW22" s="149">
        <f>DataInput!AV22</f>
        <v>0</v>
      </c>
      <c r="AX22" s="149">
        <f>DataInput!AW22</f>
        <v>0</v>
      </c>
      <c r="AY22" s="149">
        <f>DataInput!AX22</f>
        <v>0</v>
      </c>
      <c r="AZ22" s="149">
        <f>DataInput!AY22</f>
        <v>0</v>
      </c>
      <c r="BA22" s="65"/>
      <c r="BB22" s="65"/>
      <c r="BC22" s="65"/>
      <c r="BD22" s="65"/>
      <c r="BE22" s="65"/>
      <c r="BF22" s="113"/>
      <c r="BG22" s="117" t="s">
        <v>1</v>
      </c>
      <c r="BH22" s="149">
        <f>DataInput!BG22</f>
        <v>0</v>
      </c>
      <c r="BI22" s="149">
        <f>DataInput!BH22</f>
        <v>0</v>
      </c>
      <c r="BJ22" s="149">
        <f>DataInput!BI22</f>
        <v>0</v>
      </c>
      <c r="BK22" s="149">
        <f>DataInput!BJ22</f>
        <v>0</v>
      </c>
      <c r="BL22" s="149">
        <f>DataInput!BK22</f>
        <v>0</v>
      </c>
      <c r="BM22" s="149">
        <f>DataInput!BL22</f>
        <v>0</v>
      </c>
      <c r="BN22" s="149">
        <f>DataInput!BM22</f>
        <v>0</v>
      </c>
      <c r="BO22" s="149">
        <f>DataInput!BN22</f>
        <v>0</v>
      </c>
      <c r="BP22" s="149">
        <f>DataInput!BO22</f>
        <v>0</v>
      </c>
      <c r="BQ22" s="149">
        <f>DataInput!BP22</f>
        <v>0</v>
      </c>
      <c r="BR22" s="149">
        <f>DataInput!BQ22</f>
        <v>0</v>
      </c>
      <c r="BS22" s="149">
        <f>DataInput!BR22</f>
        <v>0</v>
      </c>
      <c r="BT22" s="65"/>
      <c r="BU22" s="65"/>
      <c r="BV22" s="65"/>
      <c r="BW22" s="65"/>
      <c r="BX22" s="65"/>
      <c r="BY22" s="113"/>
      <c r="BZ22" s="117" t="s">
        <v>1</v>
      </c>
      <c r="CA22" s="149">
        <f>DataInput!BZ22</f>
        <v>0</v>
      </c>
      <c r="CB22" s="149">
        <f>DataInput!CA22</f>
        <v>0</v>
      </c>
      <c r="CC22" s="149">
        <f>DataInput!CB22</f>
        <v>0</v>
      </c>
      <c r="CD22" s="149">
        <f>DataInput!CC22</f>
        <v>0</v>
      </c>
      <c r="CE22" s="149">
        <f>DataInput!CD22</f>
        <v>0</v>
      </c>
      <c r="CF22" s="149">
        <f>DataInput!CE22</f>
        <v>0</v>
      </c>
      <c r="CG22" s="149">
        <f>DataInput!CF22</f>
        <v>0</v>
      </c>
      <c r="CH22" s="149">
        <f>DataInput!CG22</f>
        <v>0</v>
      </c>
      <c r="CI22" s="149">
        <f>DataInput!CH22</f>
        <v>0</v>
      </c>
      <c r="CJ22" s="149">
        <f>DataInput!CI22</f>
        <v>0</v>
      </c>
      <c r="CK22" s="149">
        <f>DataInput!CJ22</f>
        <v>0</v>
      </c>
      <c r="CL22" s="149">
        <f>DataInput!CK22</f>
        <v>0</v>
      </c>
      <c r="CM22" s="65"/>
      <c r="CN22" s="65"/>
      <c r="CO22" s="65"/>
      <c r="CP22" s="65"/>
      <c r="CQ22" s="65"/>
      <c r="CR22" s="113"/>
      <c r="CS22" s="117" t="s">
        <v>1</v>
      </c>
      <c r="CT22" s="149">
        <f>DataInput!CS22</f>
        <v>0</v>
      </c>
      <c r="CU22" s="149">
        <f>DataInput!CT22</f>
        <v>0</v>
      </c>
      <c r="CV22" s="149">
        <f>DataInput!CU22</f>
        <v>0</v>
      </c>
      <c r="CW22" s="149">
        <f>DataInput!CV22</f>
        <v>0</v>
      </c>
      <c r="CX22" s="149">
        <f>DataInput!CW22</f>
        <v>0</v>
      </c>
      <c r="CY22" s="149">
        <f>DataInput!CX22</f>
        <v>0</v>
      </c>
      <c r="CZ22" s="149">
        <f>DataInput!CY22</f>
        <v>0</v>
      </c>
      <c r="DA22" s="149">
        <f>DataInput!CZ22</f>
        <v>0</v>
      </c>
      <c r="DB22" s="149">
        <f>DataInput!DA22</f>
        <v>0</v>
      </c>
      <c r="DC22" s="149">
        <f>DataInput!DB22</f>
        <v>0</v>
      </c>
      <c r="DD22" s="149">
        <f>DataInput!DC22</f>
        <v>0</v>
      </c>
      <c r="DE22" s="149">
        <f>DataInput!DD22</f>
        <v>0</v>
      </c>
      <c r="DF22" s="65"/>
      <c r="DG22" s="65"/>
      <c r="DH22" s="65"/>
      <c r="DI22" s="65"/>
      <c r="DJ22" s="65"/>
      <c r="DK22" s="65"/>
      <c r="DL22" s="65"/>
      <c r="DM22" s="65"/>
      <c r="DN22" s="65"/>
    </row>
    <row r="23" spans="1:118">
      <c r="A23" s="113"/>
      <c r="B23" s="117" t="s">
        <v>2</v>
      </c>
      <c r="C23" s="158">
        <f>DataInput!B32</f>
        <v>0</v>
      </c>
      <c r="D23" s="158">
        <f>DataInput!C32</f>
        <v>0</v>
      </c>
      <c r="E23" s="158">
        <f>DataInput!D32</f>
        <v>0</v>
      </c>
      <c r="F23" s="158">
        <f>DataInput!E32</f>
        <v>0</v>
      </c>
      <c r="G23" s="158">
        <f>DataInput!F32</f>
        <v>0</v>
      </c>
      <c r="H23" s="158">
        <f>DataInput!G32</f>
        <v>0</v>
      </c>
      <c r="I23" s="158">
        <f>DataInput!H32</f>
        <v>0</v>
      </c>
      <c r="J23" s="158">
        <f>DataInput!I32</f>
        <v>0</v>
      </c>
      <c r="K23" s="158">
        <f>DataInput!J32</f>
        <v>0</v>
      </c>
      <c r="L23" s="158">
        <f>DataInput!K32</f>
        <v>0</v>
      </c>
      <c r="M23" s="158">
        <f>DataInput!L32</f>
        <v>0</v>
      </c>
      <c r="N23" s="158">
        <f>DataInput!M32</f>
        <v>0</v>
      </c>
      <c r="O23" s="65"/>
      <c r="P23" s="65"/>
      <c r="Q23" s="65"/>
      <c r="R23" s="65"/>
      <c r="S23" s="65"/>
      <c r="T23" s="113"/>
      <c r="U23" s="117" t="s">
        <v>2</v>
      </c>
      <c r="V23" s="158">
        <f>DataInput!U32</f>
        <v>0</v>
      </c>
      <c r="W23" s="158">
        <f>DataInput!V32</f>
        <v>0</v>
      </c>
      <c r="X23" s="158">
        <f>DataInput!W32</f>
        <v>0</v>
      </c>
      <c r="Y23" s="158">
        <f>DataInput!X32</f>
        <v>0</v>
      </c>
      <c r="Z23" s="158">
        <f>DataInput!Y32</f>
        <v>0</v>
      </c>
      <c r="AA23" s="158">
        <f>DataInput!Z32</f>
        <v>0</v>
      </c>
      <c r="AB23" s="158">
        <f>DataInput!AA32</f>
        <v>0</v>
      </c>
      <c r="AC23" s="158">
        <f>DataInput!AB32</f>
        <v>0</v>
      </c>
      <c r="AD23" s="158">
        <f>DataInput!AC32</f>
        <v>0</v>
      </c>
      <c r="AE23" s="158">
        <f>DataInput!AD32</f>
        <v>0</v>
      </c>
      <c r="AF23" s="158">
        <f>DataInput!AE32</f>
        <v>0</v>
      </c>
      <c r="AG23" s="158">
        <f>DataInput!AF32</f>
        <v>0</v>
      </c>
      <c r="AH23" s="65"/>
      <c r="AI23" s="65"/>
      <c r="AJ23" s="65"/>
      <c r="AK23" s="65"/>
      <c r="AL23" s="65"/>
      <c r="AM23" s="113"/>
      <c r="AN23" s="117" t="s">
        <v>2</v>
      </c>
      <c r="AO23" s="158">
        <f>DataInput!AN32</f>
        <v>0</v>
      </c>
      <c r="AP23" s="158">
        <f>DataInput!AO32</f>
        <v>0</v>
      </c>
      <c r="AQ23" s="158">
        <f>DataInput!AP32</f>
        <v>0</v>
      </c>
      <c r="AR23" s="158">
        <f>DataInput!AQ32</f>
        <v>0</v>
      </c>
      <c r="AS23" s="158">
        <f>DataInput!AR32</f>
        <v>0</v>
      </c>
      <c r="AT23" s="158">
        <f>DataInput!AS32</f>
        <v>0</v>
      </c>
      <c r="AU23" s="158">
        <f>DataInput!AT32</f>
        <v>0</v>
      </c>
      <c r="AV23" s="158">
        <f>DataInput!AU32</f>
        <v>0</v>
      </c>
      <c r="AW23" s="158">
        <f>DataInput!AV32</f>
        <v>0</v>
      </c>
      <c r="AX23" s="158">
        <f>DataInput!AW32</f>
        <v>0</v>
      </c>
      <c r="AY23" s="158">
        <f>DataInput!AX32</f>
        <v>0</v>
      </c>
      <c r="AZ23" s="158">
        <f>DataInput!AY32</f>
        <v>0</v>
      </c>
      <c r="BA23" s="65"/>
      <c r="BB23" s="65"/>
      <c r="BC23" s="65"/>
      <c r="BD23" s="65"/>
      <c r="BE23" s="65"/>
      <c r="BF23" s="113"/>
      <c r="BG23" s="117" t="s">
        <v>2</v>
      </c>
      <c r="BH23" s="158">
        <f>DataInput!BG32</f>
        <v>0</v>
      </c>
      <c r="BI23" s="158">
        <f>DataInput!BH32</f>
        <v>0</v>
      </c>
      <c r="BJ23" s="158">
        <f>DataInput!BI32</f>
        <v>0</v>
      </c>
      <c r="BK23" s="158">
        <f>DataInput!BJ32</f>
        <v>0</v>
      </c>
      <c r="BL23" s="158">
        <f>DataInput!BK32</f>
        <v>0</v>
      </c>
      <c r="BM23" s="158">
        <f>DataInput!BL32</f>
        <v>0</v>
      </c>
      <c r="BN23" s="158">
        <f>DataInput!BM32</f>
        <v>0</v>
      </c>
      <c r="BO23" s="158">
        <f>DataInput!BN32</f>
        <v>0</v>
      </c>
      <c r="BP23" s="158">
        <f>DataInput!BO32</f>
        <v>0</v>
      </c>
      <c r="BQ23" s="158">
        <f>DataInput!BP32</f>
        <v>0</v>
      </c>
      <c r="BR23" s="158">
        <f>DataInput!BQ32</f>
        <v>0</v>
      </c>
      <c r="BS23" s="158">
        <f>DataInput!BR32</f>
        <v>0</v>
      </c>
      <c r="BT23" s="65"/>
      <c r="BU23" s="65"/>
      <c r="BV23" s="65"/>
      <c r="BW23" s="65"/>
      <c r="BX23" s="65"/>
      <c r="BY23" s="113"/>
      <c r="BZ23" s="117" t="s">
        <v>2</v>
      </c>
      <c r="CA23" s="158">
        <f>DataInput!BZ32</f>
        <v>0</v>
      </c>
      <c r="CB23" s="158">
        <f>DataInput!CA32</f>
        <v>0</v>
      </c>
      <c r="CC23" s="158">
        <f>DataInput!CB32</f>
        <v>0</v>
      </c>
      <c r="CD23" s="158">
        <f>DataInput!CC32</f>
        <v>0</v>
      </c>
      <c r="CE23" s="158">
        <f>DataInput!CD32</f>
        <v>0</v>
      </c>
      <c r="CF23" s="158">
        <f>DataInput!CE32</f>
        <v>0</v>
      </c>
      <c r="CG23" s="158">
        <f>DataInput!CF32</f>
        <v>0</v>
      </c>
      <c r="CH23" s="158">
        <f>DataInput!CG32</f>
        <v>0</v>
      </c>
      <c r="CI23" s="158">
        <f>DataInput!CH32</f>
        <v>0</v>
      </c>
      <c r="CJ23" s="158">
        <f>DataInput!CI32</f>
        <v>0</v>
      </c>
      <c r="CK23" s="158">
        <f>DataInput!CJ32</f>
        <v>0</v>
      </c>
      <c r="CL23" s="158">
        <f>DataInput!CK32</f>
        <v>0</v>
      </c>
      <c r="CM23" s="65"/>
      <c r="CN23" s="65"/>
      <c r="CO23" s="65"/>
      <c r="CP23" s="65"/>
      <c r="CQ23" s="65"/>
      <c r="CR23" s="113"/>
      <c r="CS23" s="117" t="s">
        <v>2</v>
      </c>
      <c r="CT23" s="158">
        <f>DataInput!CS32</f>
        <v>0</v>
      </c>
      <c r="CU23" s="158">
        <f>DataInput!CT32</f>
        <v>0</v>
      </c>
      <c r="CV23" s="158">
        <f>DataInput!CU32</f>
        <v>0</v>
      </c>
      <c r="CW23" s="158">
        <f>DataInput!CV32</f>
        <v>0</v>
      </c>
      <c r="CX23" s="158">
        <f>DataInput!CW32</f>
        <v>0</v>
      </c>
      <c r="CY23" s="158">
        <f>DataInput!CX32</f>
        <v>0</v>
      </c>
      <c r="CZ23" s="158">
        <f>DataInput!CY32</f>
        <v>0</v>
      </c>
      <c r="DA23" s="158">
        <f>DataInput!CZ32</f>
        <v>0</v>
      </c>
      <c r="DB23" s="158">
        <f>DataInput!DA32</f>
        <v>0</v>
      </c>
      <c r="DC23" s="158">
        <f>DataInput!DB32</f>
        <v>0</v>
      </c>
      <c r="DD23" s="158">
        <f>DataInput!DC32</f>
        <v>0</v>
      </c>
      <c r="DE23" s="158">
        <f>DataInput!DD32</f>
        <v>0</v>
      </c>
      <c r="DF23" s="65"/>
      <c r="DG23" s="65"/>
      <c r="DH23" s="65"/>
      <c r="DI23" s="65"/>
      <c r="DJ23" s="65"/>
      <c r="DK23" s="65"/>
      <c r="DL23" s="65"/>
      <c r="DM23" s="65"/>
      <c r="DN23" s="65"/>
    </row>
    <row r="24" spans="1:118">
      <c r="A24" s="113"/>
      <c r="B24" s="111" t="s">
        <v>3</v>
      </c>
      <c r="C24" s="292" t="e">
        <f t="array" ref="C24:C26">MMULT(DataInput!$G$5:$I$7,C21:C23)</f>
        <v>#VALUE!</v>
      </c>
      <c r="D24" s="292" t="e">
        <f t="array" ref="D24:D26">MMULT(DataInput!$G$5:$I$7,D21:D23)</f>
        <v>#VALUE!</v>
      </c>
      <c r="E24" s="292" t="e">
        <f t="array" ref="E24:E26">MMULT(DataInput!$G$5:$I$7,E21:E23)</f>
        <v>#VALUE!</v>
      </c>
      <c r="F24" s="292" t="e">
        <f t="array" ref="F24:F26">MMULT(DataInput!$G$5:$I$7,F21:F23)</f>
        <v>#VALUE!</v>
      </c>
      <c r="G24" s="292" t="e">
        <f t="array" ref="G24:G26">MMULT(DataInput!$G$5:$I$7,G21:G23)</f>
        <v>#VALUE!</v>
      </c>
      <c r="H24" s="292" t="e">
        <f t="array" ref="H24:H26">MMULT(DataInput!$G$5:$I$7,H21:H23)</f>
        <v>#VALUE!</v>
      </c>
      <c r="I24" s="292" t="e">
        <f t="array" ref="I24:I26">MMULT(DataInput!$G$5:$I$7,I21:I23)</f>
        <v>#VALUE!</v>
      </c>
      <c r="J24" s="292" t="e">
        <f t="array" ref="J24:J26">MMULT(DataInput!$G$5:$I$7,J21:J23)</f>
        <v>#VALUE!</v>
      </c>
      <c r="K24" s="292" t="e">
        <f t="array" ref="K24:K26">MMULT(DataInput!$G$5:$I$7,K21:K23)</f>
        <v>#VALUE!</v>
      </c>
      <c r="L24" s="292" t="e">
        <f t="array" ref="L24:L26">MMULT(DataInput!$G$5:$I$7,L21:L23)</f>
        <v>#VALUE!</v>
      </c>
      <c r="M24" s="292" t="e">
        <f t="array" ref="M24:M26">MMULT(DataInput!$G$5:$I$7,M21:M23)</f>
        <v>#VALUE!</v>
      </c>
      <c r="N24" s="292" t="e">
        <f t="array" ref="N24:N26">MMULT(DataInput!$G$5:$I$7,N21:N23)</f>
        <v>#VALUE!</v>
      </c>
      <c r="O24" s="65"/>
      <c r="P24" s="65"/>
      <c r="Q24" s="65"/>
      <c r="R24" s="65"/>
      <c r="S24" s="65"/>
      <c r="T24" s="113"/>
      <c r="U24" s="111" t="s">
        <v>3</v>
      </c>
      <c r="V24" s="292" t="e">
        <f t="array" ref="V24:V26">MMULT(DataInput!$Z$5:$AB$7,V21:V23)</f>
        <v>#VALUE!</v>
      </c>
      <c r="W24" s="292" t="e">
        <f t="array" ref="W24:W26">MMULT(DataInput!$Z$5:$AB$7,W21:W23)</f>
        <v>#VALUE!</v>
      </c>
      <c r="X24" s="292" t="e">
        <f t="array" ref="X24:X26">MMULT(DataInput!$Z$5:$AB$7,X21:X23)</f>
        <v>#VALUE!</v>
      </c>
      <c r="Y24" s="292" t="e">
        <f t="array" ref="Y24:Y26">MMULT(DataInput!$Z$5:$AB$7,Y21:Y23)</f>
        <v>#VALUE!</v>
      </c>
      <c r="Z24" s="292" t="e">
        <f t="array" ref="Z24:Z26">MMULT(DataInput!$Z$5:$AB$7,Z21:Z23)</f>
        <v>#VALUE!</v>
      </c>
      <c r="AA24" s="292" t="e">
        <f t="array" ref="AA24:AA26">MMULT(DataInput!$Z$5:$AB$7,AA21:AA23)</f>
        <v>#VALUE!</v>
      </c>
      <c r="AB24" s="292" t="e">
        <f t="array" ref="AB24:AB26">MMULT(DataInput!$Z$5:$AB$7,AB21:AB23)</f>
        <v>#VALUE!</v>
      </c>
      <c r="AC24" s="292" t="e">
        <f t="array" ref="AC24:AC26">MMULT(DataInput!$Z$5:$AB$7,AC21:AC23)</f>
        <v>#VALUE!</v>
      </c>
      <c r="AD24" s="292" t="e">
        <f t="array" ref="AD24:AD26">MMULT(DataInput!$Z$5:$AB$7,AD21:AD23)</f>
        <v>#VALUE!</v>
      </c>
      <c r="AE24" s="292" t="e">
        <f t="array" ref="AE24:AE26">MMULT(DataInput!$Z$5:$AB$7,AE21:AE23)</f>
        <v>#VALUE!</v>
      </c>
      <c r="AF24" s="292" t="e">
        <f t="array" ref="AF24:AF26">MMULT(DataInput!$Z$5:$AB$7,AF21:AF23)</f>
        <v>#VALUE!</v>
      </c>
      <c r="AG24" s="292" t="e">
        <f t="array" ref="AG24:AG26">MMULT(DataInput!$Z$5:$AB$7,AG21:AG23)</f>
        <v>#VALUE!</v>
      </c>
      <c r="AH24" s="65"/>
      <c r="AI24" s="65"/>
      <c r="AJ24" s="65"/>
      <c r="AK24" s="65"/>
      <c r="AL24" s="65"/>
      <c r="AM24" s="113"/>
      <c r="AN24" s="111" t="s">
        <v>3</v>
      </c>
      <c r="AO24" s="292" t="e">
        <f t="array" ref="AO24:AO26">MMULT(DataInput!$AS$5:$AU$7,AO21:AO23)</f>
        <v>#VALUE!</v>
      </c>
      <c r="AP24" s="292" t="e">
        <f t="array" ref="AP24:AP26">MMULT(DataInput!$AS$5:$AU$7,AP21:AP23)</f>
        <v>#VALUE!</v>
      </c>
      <c r="AQ24" s="292" t="e">
        <f t="array" ref="AQ24:AQ26">MMULT(DataInput!$AS$5:$AU$7,AQ21:AQ23)</f>
        <v>#VALUE!</v>
      </c>
      <c r="AR24" s="292" t="e">
        <f t="array" ref="AR24:AR26">MMULT(DataInput!$AS$5:$AU$7,AR21:AR23)</f>
        <v>#VALUE!</v>
      </c>
      <c r="AS24" s="292" t="e">
        <f t="array" ref="AS24:AS26">MMULT(DataInput!$AS$5:$AU$7,AS21:AS23)</f>
        <v>#VALUE!</v>
      </c>
      <c r="AT24" s="292" t="e">
        <f t="array" ref="AT24:AT26">MMULT(DataInput!$AS$5:$AU$7,AT21:AT23)</f>
        <v>#VALUE!</v>
      </c>
      <c r="AU24" s="292" t="e">
        <f t="array" ref="AU24:AU26">MMULT(DataInput!$AS$5:$AU$7,AU21:AU23)</f>
        <v>#VALUE!</v>
      </c>
      <c r="AV24" s="292" t="e">
        <f t="array" ref="AV24:AV26">MMULT(DataInput!$AS$5:$AU$7,AV21:AV23)</f>
        <v>#VALUE!</v>
      </c>
      <c r="AW24" s="292" t="e">
        <f t="array" ref="AW24:AW26">MMULT(DataInput!$AS$5:$AU$7,AW21:AW23)</f>
        <v>#VALUE!</v>
      </c>
      <c r="AX24" s="292" t="e">
        <f t="array" ref="AX24:AX26">MMULT(DataInput!$AS$5:$AU$7,AX21:AX23)</f>
        <v>#VALUE!</v>
      </c>
      <c r="AY24" s="292" t="e">
        <f t="array" ref="AY24:AY26">MMULT(DataInput!$AS$5:$AU$7,AY21:AY23)</f>
        <v>#VALUE!</v>
      </c>
      <c r="AZ24" s="292" t="e">
        <f t="array" ref="AZ24:AZ26">MMULT(DataInput!$AS$5:$AU$7,AZ21:AZ23)</f>
        <v>#VALUE!</v>
      </c>
      <c r="BA24" s="65"/>
      <c r="BB24" s="65"/>
      <c r="BC24" s="65"/>
      <c r="BD24" s="65"/>
      <c r="BE24" s="65"/>
      <c r="BF24" s="113"/>
      <c r="BG24" s="111" t="s">
        <v>3</v>
      </c>
      <c r="BH24" s="292" t="e">
        <f t="array" ref="BH24:BH26">MMULT(DataInput!$BL$5:$BN$7,BH21:BH23)</f>
        <v>#VALUE!</v>
      </c>
      <c r="BI24" s="292" t="e">
        <f t="array" ref="BI24:BI26">MMULT(DataInput!$BL$5:$BN$7,BI21:BI23)</f>
        <v>#VALUE!</v>
      </c>
      <c r="BJ24" s="292" t="e">
        <f t="array" ref="BJ24:BJ26">MMULT(DataInput!$BL$5:$BN$7,BJ21:BJ23)</f>
        <v>#VALUE!</v>
      </c>
      <c r="BK24" s="292" t="e">
        <f t="array" ref="BK24:BK26">MMULT(DataInput!$BL$5:$BN$7,BK21:BK23)</f>
        <v>#VALUE!</v>
      </c>
      <c r="BL24" s="292" t="e">
        <f t="array" ref="BL24:BL26">MMULT(DataInput!$BL$5:$BN$7,BL21:BL23)</f>
        <v>#VALUE!</v>
      </c>
      <c r="BM24" s="292" t="e">
        <f t="array" ref="BM24:BM26">MMULT(DataInput!$BL$5:$BN$7,BM21:BM23)</f>
        <v>#VALUE!</v>
      </c>
      <c r="BN24" s="292" t="e">
        <f t="array" ref="BN24:BN26">MMULT(DataInput!$BL$5:$BN$7,BN21:BN23)</f>
        <v>#VALUE!</v>
      </c>
      <c r="BO24" s="292" t="e">
        <f t="array" ref="BO24:BO26">MMULT(DataInput!$BL$5:$BN$7,BO21:BO23)</f>
        <v>#VALUE!</v>
      </c>
      <c r="BP24" s="292" t="e">
        <f t="array" ref="BP24:BP26">MMULT(DataInput!$BL$5:$BN$7,BP21:BP23)</f>
        <v>#VALUE!</v>
      </c>
      <c r="BQ24" s="292" t="e">
        <f t="array" ref="BQ24:BQ26">MMULT(DataInput!$BL$5:$BN$7,BQ21:BQ23)</f>
        <v>#VALUE!</v>
      </c>
      <c r="BR24" s="292" t="e">
        <f t="array" ref="BR24:BR26">MMULT(DataInput!$BL$5:$BN$7,BR21:BR23)</f>
        <v>#VALUE!</v>
      </c>
      <c r="BS24" s="292" t="e">
        <f t="array" ref="BS24:BS26">MMULT(DataInput!$BL$5:$BN$7,BS21:BS23)</f>
        <v>#VALUE!</v>
      </c>
      <c r="BT24" s="65"/>
      <c r="BU24" s="65"/>
      <c r="BV24" s="65"/>
      <c r="BW24" s="65"/>
      <c r="BX24" s="65"/>
      <c r="BY24" s="113"/>
      <c r="BZ24" s="111" t="s">
        <v>3</v>
      </c>
      <c r="CA24" s="292" t="e">
        <f t="array" ref="CA24:CA26">MMULT(DataInput!$CE$5:$CG$7,CA21:CA23)</f>
        <v>#VALUE!</v>
      </c>
      <c r="CB24" s="292" t="e">
        <f t="array" ref="CB24:CB26">MMULT(DataInput!$CE$5:$CG$7,CB21:CB23)</f>
        <v>#VALUE!</v>
      </c>
      <c r="CC24" s="292" t="e">
        <f t="array" ref="CC24:CC26">MMULT(DataInput!$CE$5:$CG$7,CC21:CC23)</f>
        <v>#VALUE!</v>
      </c>
      <c r="CD24" s="292" t="e">
        <f t="array" ref="CD24:CD26">MMULT(DataInput!$CE$5:$CG$7,CD21:CD23)</f>
        <v>#VALUE!</v>
      </c>
      <c r="CE24" s="292" t="e">
        <f t="array" ref="CE24:CE26">MMULT(DataInput!$CE$5:$CG$7,CE21:CE23)</f>
        <v>#VALUE!</v>
      </c>
      <c r="CF24" s="292" t="e">
        <f t="array" ref="CF24:CF26">MMULT(DataInput!$CE$5:$CG$7,CF21:CF23)</f>
        <v>#VALUE!</v>
      </c>
      <c r="CG24" s="292" t="e">
        <f t="array" ref="CG24:CG26">MMULT(DataInput!$CE$5:$CG$7,CG21:CG23)</f>
        <v>#VALUE!</v>
      </c>
      <c r="CH24" s="292" t="e">
        <f t="array" ref="CH24:CH26">MMULT(DataInput!$CE$5:$CG$7,CH21:CH23)</f>
        <v>#VALUE!</v>
      </c>
      <c r="CI24" s="292" t="e">
        <f t="array" ref="CI24:CI26">MMULT(DataInput!$CE$5:$CG$7,CI21:CI23)</f>
        <v>#VALUE!</v>
      </c>
      <c r="CJ24" s="292" t="e">
        <f t="array" ref="CJ24:CJ26">MMULT(DataInput!$CE$5:$CG$7,CJ21:CJ23)</f>
        <v>#VALUE!</v>
      </c>
      <c r="CK24" s="292" t="e">
        <f t="array" ref="CK24:CK26">MMULT(DataInput!$CE$5:$CG$7,CK21:CK23)</f>
        <v>#VALUE!</v>
      </c>
      <c r="CL24" s="292" t="e">
        <f t="array" ref="CL24:CL26">MMULT(DataInput!$CE$5:$CG$7,CL21:CL23)</f>
        <v>#VALUE!</v>
      </c>
      <c r="CM24" s="65"/>
      <c r="CN24" s="65"/>
      <c r="CO24" s="65"/>
      <c r="CP24" s="65"/>
      <c r="CQ24" s="65"/>
      <c r="CR24" s="113"/>
      <c r="CS24" s="111" t="s">
        <v>3</v>
      </c>
      <c r="CT24" s="292" t="e">
        <f t="array" ref="CT24:CT26">MMULT(DataInput!$CX$5:$CZ$7,CT21:CT23)</f>
        <v>#VALUE!</v>
      </c>
      <c r="CU24" s="292" t="e">
        <f t="array" ref="CU24:CU26">MMULT(DataInput!$CX$5:$CZ$7,CU21:CU23)</f>
        <v>#VALUE!</v>
      </c>
      <c r="CV24" s="292" t="e">
        <f t="array" ref="CV24:CV26">MMULT(DataInput!$CX$5:$CZ$7,CV21:CV23)</f>
        <v>#VALUE!</v>
      </c>
      <c r="CW24" s="292" t="e">
        <f t="array" ref="CW24:CW26">MMULT(DataInput!$CX$5:$CZ$7,CW21:CW23)</f>
        <v>#VALUE!</v>
      </c>
      <c r="CX24" s="292" t="e">
        <f t="array" ref="CX24:CX26">MMULT(DataInput!$CX$5:$CZ$7,CX21:CX23)</f>
        <v>#VALUE!</v>
      </c>
      <c r="CY24" s="292" t="e">
        <f t="array" ref="CY24:CY26">MMULT(DataInput!$CX$5:$CZ$7,CY21:CY23)</f>
        <v>#VALUE!</v>
      </c>
      <c r="CZ24" s="292" t="e">
        <f t="array" ref="CZ24:CZ26">MMULT(DataInput!$CX$5:$CZ$7,CZ21:CZ23)</f>
        <v>#VALUE!</v>
      </c>
      <c r="DA24" s="292" t="e">
        <f t="array" ref="DA24:DA26">MMULT(DataInput!$CX$5:$CZ$7,DA21:DA23)</f>
        <v>#VALUE!</v>
      </c>
      <c r="DB24" s="292" t="e">
        <f t="array" ref="DB24:DB26">MMULT(DataInput!$CX$5:$CZ$7,DB21:DB23)</f>
        <v>#VALUE!</v>
      </c>
      <c r="DC24" s="292" t="e">
        <f t="array" ref="DC24:DC26">MMULT(DataInput!$CX$5:$CZ$7,DC21:DC23)</f>
        <v>#VALUE!</v>
      </c>
      <c r="DD24" s="292" t="e">
        <f t="array" ref="DD24:DD26">MMULT(DataInput!$CX$5:$CZ$7,DD21:DD23)</f>
        <v>#VALUE!</v>
      </c>
      <c r="DE24" s="292" t="e">
        <f t="array" ref="DE24:DE26">MMULT(DataInput!$CX$5:$CZ$7,DE21:DE23)</f>
        <v>#VALUE!</v>
      </c>
      <c r="DF24" s="65"/>
      <c r="DG24" s="65"/>
      <c r="DH24" s="65"/>
      <c r="DI24" s="65"/>
      <c r="DJ24" s="65"/>
      <c r="DK24" s="65"/>
      <c r="DL24" s="65"/>
      <c r="DM24" s="65"/>
      <c r="DN24" s="65"/>
    </row>
    <row r="25" spans="1:118">
      <c r="A25" s="113"/>
      <c r="B25" s="117" t="s">
        <v>4</v>
      </c>
      <c r="C25" s="149" t="e">
        <v>#VALUE!</v>
      </c>
      <c r="D25" s="149" t="e">
        <v>#VALUE!</v>
      </c>
      <c r="E25" s="149" t="e">
        <v>#VALUE!</v>
      </c>
      <c r="F25" s="149" t="e">
        <v>#VALUE!</v>
      </c>
      <c r="G25" s="149" t="e">
        <v>#VALUE!</v>
      </c>
      <c r="H25" s="149" t="e">
        <v>#VALUE!</v>
      </c>
      <c r="I25" s="149" t="e">
        <v>#VALUE!</v>
      </c>
      <c r="J25" s="149" t="e">
        <v>#VALUE!</v>
      </c>
      <c r="K25" s="149" t="e">
        <v>#VALUE!</v>
      </c>
      <c r="L25" s="149" t="e">
        <v>#VALUE!</v>
      </c>
      <c r="M25" s="149" t="e">
        <v>#VALUE!</v>
      </c>
      <c r="N25" s="149" t="e">
        <v>#VALUE!</v>
      </c>
      <c r="O25" s="65"/>
      <c r="P25" s="65"/>
      <c r="Q25" s="65"/>
      <c r="R25" s="65"/>
      <c r="S25" s="65"/>
      <c r="T25" s="113"/>
      <c r="U25" s="117" t="s">
        <v>4</v>
      </c>
      <c r="V25" s="149" t="e">
        <v>#VALUE!</v>
      </c>
      <c r="W25" s="149" t="e">
        <v>#VALUE!</v>
      </c>
      <c r="X25" s="149" t="e">
        <v>#VALUE!</v>
      </c>
      <c r="Y25" s="149" t="e">
        <v>#VALUE!</v>
      </c>
      <c r="Z25" s="149" t="e">
        <v>#VALUE!</v>
      </c>
      <c r="AA25" s="149" t="e">
        <v>#VALUE!</v>
      </c>
      <c r="AB25" s="149" t="e">
        <v>#VALUE!</v>
      </c>
      <c r="AC25" s="149" t="e">
        <v>#VALUE!</v>
      </c>
      <c r="AD25" s="149" t="e">
        <v>#VALUE!</v>
      </c>
      <c r="AE25" s="149" t="e">
        <v>#VALUE!</v>
      </c>
      <c r="AF25" s="149" t="e">
        <v>#VALUE!</v>
      </c>
      <c r="AG25" s="149" t="e">
        <v>#VALUE!</v>
      </c>
      <c r="AH25" s="65"/>
      <c r="AI25" s="65"/>
      <c r="AJ25" s="65"/>
      <c r="AK25" s="65"/>
      <c r="AL25" s="65"/>
      <c r="AM25" s="113"/>
      <c r="AN25" s="117" t="s">
        <v>4</v>
      </c>
      <c r="AO25" s="149" t="e">
        <v>#VALUE!</v>
      </c>
      <c r="AP25" s="149" t="e">
        <v>#VALUE!</v>
      </c>
      <c r="AQ25" s="149" t="e">
        <v>#VALUE!</v>
      </c>
      <c r="AR25" s="149" t="e">
        <v>#VALUE!</v>
      </c>
      <c r="AS25" s="149" t="e">
        <v>#VALUE!</v>
      </c>
      <c r="AT25" s="149" t="e">
        <v>#VALUE!</v>
      </c>
      <c r="AU25" s="149" t="e">
        <v>#VALUE!</v>
      </c>
      <c r="AV25" s="149" t="e">
        <v>#VALUE!</v>
      </c>
      <c r="AW25" s="149" t="e">
        <v>#VALUE!</v>
      </c>
      <c r="AX25" s="149" t="e">
        <v>#VALUE!</v>
      </c>
      <c r="AY25" s="149" t="e">
        <v>#VALUE!</v>
      </c>
      <c r="AZ25" s="149" t="e">
        <v>#VALUE!</v>
      </c>
      <c r="BA25" s="65"/>
      <c r="BB25" s="65"/>
      <c r="BC25" s="65"/>
      <c r="BD25" s="65"/>
      <c r="BE25" s="65"/>
      <c r="BF25" s="113"/>
      <c r="BG25" s="117" t="s">
        <v>4</v>
      </c>
      <c r="BH25" s="149" t="e">
        <v>#VALUE!</v>
      </c>
      <c r="BI25" s="149" t="e">
        <v>#VALUE!</v>
      </c>
      <c r="BJ25" s="149" t="e">
        <v>#VALUE!</v>
      </c>
      <c r="BK25" s="149" t="e">
        <v>#VALUE!</v>
      </c>
      <c r="BL25" s="149" t="e">
        <v>#VALUE!</v>
      </c>
      <c r="BM25" s="149" t="e">
        <v>#VALUE!</v>
      </c>
      <c r="BN25" s="149" t="e">
        <v>#VALUE!</v>
      </c>
      <c r="BO25" s="149" t="e">
        <v>#VALUE!</v>
      </c>
      <c r="BP25" s="149" t="e">
        <v>#VALUE!</v>
      </c>
      <c r="BQ25" s="149" t="e">
        <v>#VALUE!</v>
      </c>
      <c r="BR25" s="149" t="e">
        <v>#VALUE!</v>
      </c>
      <c r="BS25" s="149" t="e">
        <v>#VALUE!</v>
      </c>
      <c r="BT25" s="65"/>
      <c r="BU25" s="65"/>
      <c r="BV25" s="65"/>
      <c r="BW25" s="65"/>
      <c r="BX25" s="65"/>
      <c r="BY25" s="113"/>
      <c r="BZ25" s="117" t="s">
        <v>4</v>
      </c>
      <c r="CA25" s="149" t="e">
        <v>#VALUE!</v>
      </c>
      <c r="CB25" s="149" t="e">
        <v>#VALUE!</v>
      </c>
      <c r="CC25" s="149" t="e">
        <v>#VALUE!</v>
      </c>
      <c r="CD25" s="149" t="e">
        <v>#VALUE!</v>
      </c>
      <c r="CE25" s="149" t="e">
        <v>#VALUE!</v>
      </c>
      <c r="CF25" s="149" t="e">
        <v>#VALUE!</v>
      </c>
      <c r="CG25" s="149" t="e">
        <v>#VALUE!</v>
      </c>
      <c r="CH25" s="149" t="e">
        <v>#VALUE!</v>
      </c>
      <c r="CI25" s="149" t="e">
        <v>#VALUE!</v>
      </c>
      <c r="CJ25" s="149" t="e">
        <v>#VALUE!</v>
      </c>
      <c r="CK25" s="149" t="e">
        <v>#VALUE!</v>
      </c>
      <c r="CL25" s="149" t="e">
        <v>#VALUE!</v>
      </c>
      <c r="CM25" s="65"/>
      <c r="CN25" s="65"/>
      <c r="CO25" s="65"/>
      <c r="CP25" s="65"/>
      <c r="CQ25" s="65"/>
      <c r="CR25" s="113"/>
      <c r="CS25" s="117" t="s">
        <v>4</v>
      </c>
      <c r="CT25" s="149" t="e">
        <v>#VALUE!</v>
      </c>
      <c r="CU25" s="149" t="e">
        <v>#VALUE!</v>
      </c>
      <c r="CV25" s="149" t="e">
        <v>#VALUE!</v>
      </c>
      <c r="CW25" s="149" t="e">
        <v>#VALUE!</v>
      </c>
      <c r="CX25" s="149" t="e">
        <v>#VALUE!</v>
      </c>
      <c r="CY25" s="149" t="e">
        <v>#VALUE!</v>
      </c>
      <c r="CZ25" s="149" t="e">
        <v>#VALUE!</v>
      </c>
      <c r="DA25" s="149" t="e">
        <v>#VALUE!</v>
      </c>
      <c r="DB25" s="149" t="e">
        <v>#VALUE!</v>
      </c>
      <c r="DC25" s="149" t="e">
        <v>#VALUE!</v>
      </c>
      <c r="DD25" s="149" t="e">
        <v>#VALUE!</v>
      </c>
      <c r="DE25" s="149" t="e">
        <v>#VALUE!</v>
      </c>
      <c r="DF25" s="65"/>
      <c r="DG25" s="65"/>
      <c r="DH25" s="65"/>
      <c r="DI25" s="65"/>
      <c r="DJ25" s="65"/>
      <c r="DK25" s="65"/>
      <c r="DL25" s="65"/>
      <c r="DM25" s="65"/>
      <c r="DN25" s="65"/>
    </row>
    <row r="26" spans="1:118">
      <c r="A26" s="113"/>
      <c r="B26" s="112" t="s">
        <v>5</v>
      </c>
      <c r="C26" s="293" t="e">
        <v>#VALUE!</v>
      </c>
      <c r="D26" s="293" t="e">
        <v>#VALUE!</v>
      </c>
      <c r="E26" s="293" t="e">
        <v>#VALUE!</v>
      </c>
      <c r="F26" s="293" t="e">
        <v>#VALUE!</v>
      </c>
      <c r="G26" s="293" t="e">
        <v>#VALUE!</v>
      </c>
      <c r="H26" s="293" t="e">
        <v>#VALUE!</v>
      </c>
      <c r="I26" s="293" t="e">
        <v>#VALUE!</v>
      </c>
      <c r="J26" s="293" t="e">
        <v>#VALUE!</v>
      </c>
      <c r="K26" s="293" t="e">
        <v>#VALUE!</v>
      </c>
      <c r="L26" s="293" t="e">
        <v>#VALUE!</v>
      </c>
      <c r="M26" s="293" t="e">
        <v>#VALUE!</v>
      </c>
      <c r="N26" s="293" t="e">
        <v>#VALUE!</v>
      </c>
      <c r="O26" s="65"/>
      <c r="P26" s="65"/>
      <c r="Q26" s="65"/>
      <c r="R26" s="65"/>
      <c r="S26" s="65"/>
      <c r="T26" s="113"/>
      <c r="U26" s="112" t="s">
        <v>5</v>
      </c>
      <c r="V26" s="293" t="e">
        <v>#VALUE!</v>
      </c>
      <c r="W26" s="293" t="e">
        <v>#VALUE!</v>
      </c>
      <c r="X26" s="293" t="e">
        <v>#VALUE!</v>
      </c>
      <c r="Y26" s="293" t="e">
        <v>#VALUE!</v>
      </c>
      <c r="Z26" s="293" t="e">
        <v>#VALUE!</v>
      </c>
      <c r="AA26" s="293" t="e">
        <v>#VALUE!</v>
      </c>
      <c r="AB26" s="293" t="e">
        <v>#VALUE!</v>
      </c>
      <c r="AC26" s="293" t="e">
        <v>#VALUE!</v>
      </c>
      <c r="AD26" s="293" t="e">
        <v>#VALUE!</v>
      </c>
      <c r="AE26" s="293" t="e">
        <v>#VALUE!</v>
      </c>
      <c r="AF26" s="293" t="e">
        <v>#VALUE!</v>
      </c>
      <c r="AG26" s="293" t="e">
        <v>#VALUE!</v>
      </c>
      <c r="AH26" s="65"/>
      <c r="AI26" s="65"/>
      <c r="AJ26" s="65"/>
      <c r="AK26" s="65"/>
      <c r="AL26" s="65"/>
      <c r="AM26" s="113"/>
      <c r="AN26" s="112" t="s">
        <v>5</v>
      </c>
      <c r="AO26" s="293" t="e">
        <v>#VALUE!</v>
      </c>
      <c r="AP26" s="293" t="e">
        <v>#VALUE!</v>
      </c>
      <c r="AQ26" s="293" t="e">
        <v>#VALUE!</v>
      </c>
      <c r="AR26" s="293" t="e">
        <v>#VALUE!</v>
      </c>
      <c r="AS26" s="293" t="e">
        <v>#VALUE!</v>
      </c>
      <c r="AT26" s="293" t="e">
        <v>#VALUE!</v>
      </c>
      <c r="AU26" s="293" t="e">
        <v>#VALUE!</v>
      </c>
      <c r="AV26" s="293" t="e">
        <v>#VALUE!</v>
      </c>
      <c r="AW26" s="293" t="e">
        <v>#VALUE!</v>
      </c>
      <c r="AX26" s="293" t="e">
        <v>#VALUE!</v>
      </c>
      <c r="AY26" s="293" t="e">
        <v>#VALUE!</v>
      </c>
      <c r="AZ26" s="293" t="e">
        <v>#VALUE!</v>
      </c>
      <c r="BA26" s="65"/>
      <c r="BB26" s="65"/>
      <c r="BC26" s="65"/>
      <c r="BD26" s="65"/>
      <c r="BE26" s="65"/>
      <c r="BF26" s="113"/>
      <c r="BG26" s="112" t="s">
        <v>5</v>
      </c>
      <c r="BH26" s="293" t="e">
        <v>#VALUE!</v>
      </c>
      <c r="BI26" s="293" t="e">
        <v>#VALUE!</v>
      </c>
      <c r="BJ26" s="293" t="e">
        <v>#VALUE!</v>
      </c>
      <c r="BK26" s="293" t="e">
        <v>#VALUE!</v>
      </c>
      <c r="BL26" s="293" t="e">
        <v>#VALUE!</v>
      </c>
      <c r="BM26" s="293" t="e">
        <v>#VALUE!</v>
      </c>
      <c r="BN26" s="293" t="e">
        <v>#VALUE!</v>
      </c>
      <c r="BO26" s="293" t="e">
        <v>#VALUE!</v>
      </c>
      <c r="BP26" s="293" t="e">
        <v>#VALUE!</v>
      </c>
      <c r="BQ26" s="293" t="e">
        <v>#VALUE!</v>
      </c>
      <c r="BR26" s="293" t="e">
        <v>#VALUE!</v>
      </c>
      <c r="BS26" s="293" t="e">
        <v>#VALUE!</v>
      </c>
      <c r="BT26" s="65"/>
      <c r="BU26" s="65"/>
      <c r="BV26" s="65"/>
      <c r="BW26" s="65"/>
      <c r="BX26" s="65"/>
      <c r="BY26" s="113"/>
      <c r="BZ26" s="112" t="s">
        <v>5</v>
      </c>
      <c r="CA26" s="293" t="e">
        <v>#VALUE!</v>
      </c>
      <c r="CB26" s="293" t="e">
        <v>#VALUE!</v>
      </c>
      <c r="CC26" s="293" t="e">
        <v>#VALUE!</v>
      </c>
      <c r="CD26" s="293" t="e">
        <v>#VALUE!</v>
      </c>
      <c r="CE26" s="293" t="e">
        <v>#VALUE!</v>
      </c>
      <c r="CF26" s="293" t="e">
        <v>#VALUE!</v>
      </c>
      <c r="CG26" s="293" t="e">
        <v>#VALUE!</v>
      </c>
      <c r="CH26" s="293" t="e">
        <v>#VALUE!</v>
      </c>
      <c r="CI26" s="293" t="e">
        <v>#VALUE!</v>
      </c>
      <c r="CJ26" s="293" t="e">
        <v>#VALUE!</v>
      </c>
      <c r="CK26" s="293" t="e">
        <v>#VALUE!</v>
      </c>
      <c r="CL26" s="293" t="e">
        <v>#VALUE!</v>
      </c>
      <c r="CM26" s="65"/>
      <c r="CN26" s="65"/>
      <c r="CO26" s="65"/>
      <c r="CP26" s="65"/>
      <c r="CQ26" s="65"/>
      <c r="CR26" s="113"/>
      <c r="CS26" s="112" t="s">
        <v>5</v>
      </c>
      <c r="CT26" s="293" t="e">
        <v>#VALUE!</v>
      </c>
      <c r="CU26" s="293" t="e">
        <v>#VALUE!</v>
      </c>
      <c r="CV26" s="293" t="e">
        <v>#VALUE!</v>
      </c>
      <c r="CW26" s="293" t="e">
        <v>#VALUE!</v>
      </c>
      <c r="CX26" s="293" t="e">
        <v>#VALUE!</v>
      </c>
      <c r="CY26" s="293" t="e">
        <v>#VALUE!</v>
      </c>
      <c r="CZ26" s="293" t="e">
        <v>#VALUE!</v>
      </c>
      <c r="DA26" s="293" t="e">
        <v>#VALUE!</v>
      </c>
      <c r="DB26" s="293" t="e">
        <v>#VALUE!</v>
      </c>
      <c r="DC26" s="293" t="e">
        <v>#VALUE!</v>
      </c>
      <c r="DD26" s="293" t="e">
        <v>#VALUE!</v>
      </c>
      <c r="DE26" s="293" t="e">
        <v>#VALUE!</v>
      </c>
      <c r="DF26" s="65"/>
      <c r="DG26" s="65"/>
      <c r="DH26" s="65"/>
      <c r="DI26" s="65"/>
      <c r="DJ26" s="65"/>
      <c r="DK26" s="65"/>
      <c r="DL26" s="65"/>
      <c r="DM26" s="65"/>
      <c r="DN26" s="65"/>
    </row>
    <row r="27" spans="1:118">
      <c r="A27" s="294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294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294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294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294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294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65"/>
      <c r="DM27" s="65"/>
      <c r="DN27" s="65"/>
    </row>
    <row r="28" spans="1:118">
      <c r="A28" s="294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294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294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294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294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294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</row>
    <row r="29" spans="1:118">
      <c r="A29" s="116" t="s">
        <v>17</v>
      </c>
      <c r="B29" s="79"/>
      <c r="C29" s="79">
        <v>1</v>
      </c>
      <c r="D29" s="79">
        <v>2</v>
      </c>
      <c r="E29" s="79">
        <v>3</v>
      </c>
      <c r="F29" s="79">
        <v>4</v>
      </c>
      <c r="G29" s="79">
        <v>5</v>
      </c>
      <c r="H29" s="79">
        <v>6</v>
      </c>
      <c r="I29" s="79">
        <v>7</v>
      </c>
      <c r="J29" s="79">
        <v>8</v>
      </c>
      <c r="K29" s="79">
        <v>9</v>
      </c>
      <c r="L29" s="79">
        <v>10</v>
      </c>
      <c r="M29" s="79">
        <v>11</v>
      </c>
      <c r="N29" s="79">
        <v>12</v>
      </c>
      <c r="O29" s="65"/>
      <c r="P29" s="65"/>
      <c r="Q29" s="65"/>
      <c r="R29" s="65"/>
      <c r="S29" s="65"/>
      <c r="T29" s="116" t="s">
        <v>17</v>
      </c>
      <c r="U29" s="79"/>
      <c r="V29" s="79">
        <v>1</v>
      </c>
      <c r="W29" s="79">
        <v>2</v>
      </c>
      <c r="X29" s="79">
        <v>3</v>
      </c>
      <c r="Y29" s="79">
        <v>4</v>
      </c>
      <c r="Z29" s="79">
        <v>5</v>
      </c>
      <c r="AA29" s="79">
        <v>6</v>
      </c>
      <c r="AB29" s="79">
        <v>7</v>
      </c>
      <c r="AC29" s="79">
        <v>8</v>
      </c>
      <c r="AD29" s="79">
        <v>9</v>
      </c>
      <c r="AE29" s="79">
        <v>10</v>
      </c>
      <c r="AF29" s="79">
        <v>11</v>
      </c>
      <c r="AG29" s="79">
        <v>12</v>
      </c>
      <c r="AH29" s="65"/>
      <c r="AI29" s="65"/>
      <c r="AJ29" s="65"/>
      <c r="AK29" s="65"/>
      <c r="AL29" s="65"/>
      <c r="AM29" s="116" t="s">
        <v>17</v>
      </c>
      <c r="AN29" s="79"/>
      <c r="AO29" s="79">
        <v>1</v>
      </c>
      <c r="AP29" s="79">
        <v>2</v>
      </c>
      <c r="AQ29" s="79">
        <v>3</v>
      </c>
      <c r="AR29" s="79">
        <v>4</v>
      </c>
      <c r="AS29" s="79">
        <v>5</v>
      </c>
      <c r="AT29" s="79">
        <v>6</v>
      </c>
      <c r="AU29" s="79">
        <v>7</v>
      </c>
      <c r="AV29" s="79">
        <v>8</v>
      </c>
      <c r="AW29" s="79">
        <v>9</v>
      </c>
      <c r="AX29" s="79">
        <v>10</v>
      </c>
      <c r="AY29" s="79">
        <v>11</v>
      </c>
      <c r="AZ29" s="79">
        <v>12</v>
      </c>
      <c r="BA29" s="65"/>
      <c r="BB29" s="65"/>
      <c r="BC29" s="65"/>
      <c r="BD29" s="65"/>
      <c r="BE29" s="65"/>
      <c r="BF29" s="116" t="s">
        <v>17</v>
      </c>
      <c r="BG29" s="79"/>
      <c r="BH29" s="79">
        <v>1</v>
      </c>
      <c r="BI29" s="79">
        <v>2</v>
      </c>
      <c r="BJ29" s="79">
        <v>3</v>
      </c>
      <c r="BK29" s="79">
        <v>4</v>
      </c>
      <c r="BL29" s="79">
        <v>5</v>
      </c>
      <c r="BM29" s="79">
        <v>6</v>
      </c>
      <c r="BN29" s="79">
        <v>7</v>
      </c>
      <c r="BO29" s="79">
        <v>8</v>
      </c>
      <c r="BP29" s="79">
        <v>9</v>
      </c>
      <c r="BQ29" s="79">
        <v>10</v>
      </c>
      <c r="BR29" s="79">
        <v>11</v>
      </c>
      <c r="BS29" s="79">
        <v>12</v>
      </c>
      <c r="BT29" s="65"/>
      <c r="BU29" s="65"/>
      <c r="BV29" s="65"/>
      <c r="BW29" s="65"/>
      <c r="BX29" s="65"/>
      <c r="BY29" s="116" t="s">
        <v>17</v>
      </c>
      <c r="BZ29" s="79"/>
      <c r="CA29" s="79">
        <v>1</v>
      </c>
      <c r="CB29" s="79">
        <v>2</v>
      </c>
      <c r="CC29" s="79">
        <v>3</v>
      </c>
      <c r="CD29" s="79">
        <v>4</v>
      </c>
      <c r="CE29" s="79">
        <v>5</v>
      </c>
      <c r="CF29" s="79">
        <v>6</v>
      </c>
      <c r="CG29" s="79">
        <v>7</v>
      </c>
      <c r="CH29" s="79">
        <v>8</v>
      </c>
      <c r="CI29" s="79">
        <v>9</v>
      </c>
      <c r="CJ29" s="79">
        <v>10</v>
      </c>
      <c r="CK29" s="79">
        <v>11</v>
      </c>
      <c r="CL29" s="79">
        <v>12</v>
      </c>
      <c r="CM29" s="65"/>
      <c r="CN29" s="65"/>
      <c r="CO29" s="65"/>
      <c r="CP29" s="65"/>
      <c r="CQ29" s="65"/>
      <c r="CR29" s="116" t="s">
        <v>17</v>
      </c>
      <c r="CS29" s="79"/>
      <c r="CT29" s="79">
        <v>1</v>
      </c>
      <c r="CU29" s="79">
        <v>2</v>
      </c>
      <c r="CV29" s="79">
        <v>3</v>
      </c>
      <c r="CW29" s="79">
        <v>4</v>
      </c>
      <c r="CX29" s="79">
        <v>5</v>
      </c>
      <c r="CY29" s="79">
        <v>6</v>
      </c>
      <c r="CZ29" s="79">
        <v>7</v>
      </c>
      <c r="DA29" s="79">
        <v>8</v>
      </c>
      <c r="DB29" s="79">
        <v>9</v>
      </c>
      <c r="DC29" s="79">
        <v>10</v>
      </c>
      <c r="DD29" s="79">
        <v>11</v>
      </c>
      <c r="DE29" s="79">
        <v>12</v>
      </c>
      <c r="DF29" s="65"/>
      <c r="DG29" s="65"/>
      <c r="DH29" s="65"/>
      <c r="DI29" s="65"/>
      <c r="DJ29" s="65"/>
      <c r="DK29" s="65"/>
      <c r="DL29" s="65"/>
      <c r="DM29" s="65"/>
      <c r="DN29" s="65"/>
    </row>
    <row r="30" spans="1:118">
      <c r="A30" s="113"/>
      <c r="B30" s="111" t="s">
        <v>0</v>
      </c>
      <c r="C30" s="292">
        <f>DataInput!B13</f>
        <v>0</v>
      </c>
      <c r="D30" s="292">
        <f>DataInput!C13</f>
        <v>0</v>
      </c>
      <c r="E30" s="292">
        <f>DataInput!D13</f>
        <v>0</v>
      </c>
      <c r="F30" s="292">
        <f>DataInput!E13</f>
        <v>0</v>
      </c>
      <c r="G30" s="292">
        <f>DataInput!F13</f>
        <v>0</v>
      </c>
      <c r="H30" s="292">
        <f>DataInput!G13</f>
        <v>0</v>
      </c>
      <c r="I30" s="292">
        <f>DataInput!H13</f>
        <v>0</v>
      </c>
      <c r="J30" s="292">
        <f>DataInput!I13</f>
        <v>0</v>
      </c>
      <c r="K30" s="292">
        <f>DataInput!J13</f>
        <v>0</v>
      </c>
      <c r="L30" s="292">
        <f>DataInput!K13</f>
        <v>0</v>
      </c>
      <c r="M30" s="292">
        <f>DataInput!L13</f>
        <v>0</v>
      </c>
      <c r="N30" s="292">
        <f>DataInput!M13</f>
        <v>0</v>
      </c>
      <c r="O30" s="65"/>
      <c r="P30" s="65"/>
      <c r="Q30" s="65"/>
      <c r="R30" s="65"/>
      <c r="S30" s="65"/>
      <c r="T30" s="113"/>
      <c r="U30" s="111" t="s">
        <v>0</v>
      </c>
      <c r="V30" s="292">
        <f>DataInput!U13</f>
        <v>0</v>
      </c>
      <c r="W30" s="292">
        <f>DataInput!V13</f>
        <v>0</v>
      </c>
      <c r="X30" s="292">
        <f>DataInput!W13</f>
        <v>0</v>
      </c>
      <c r="Y30" s="292">
        <f>DataInput!X13</f>
        <v>0</v>
      </c>
      <c r="Z30" s="292">
        <f>DataInput!Y13</f>
        <v>0</v>
      </c>
      <c r="AA30" s="292">
        <f>DataInput!Z13</f>
        <v>0</v>
      </c>
      <c r="AB30" s="292">
        <f>DataInput!AA13</f>
        <v>0</v>
      </c>
      <c r="AC30" s="292">
        <f>DataInput!AB13</f>
        <v>0</v>
      </c>
      <c r="AD30" s="292">
        <f>DataInput!AC13</f>
        <v>0</v>
      </c>
      <c r="AE30" s="292">
        <f>DataInput!AD13</f>
        <v>0</v>
      </c>
      <c r="AF30" s="292">
        <f>DataInput!AE13</f>
        <v>0</v>
      </c>
      <c r="AG30" s="292">
        <f>DataInput!AF13</f>
        <v>0</v>
      </c>
      <c r="AH30" s="65"/>
      <c r="AI30" s="65"/>
      <c r="AJ30" s="65"/>
      <c r="AK30" s="65"/>
      <c r="AL30" s="65"/>
      <c r="AM30" s="113"/>
      <c r="AN30" s="111" t="s">
        <v>0</v>
      </c>
      <c r="AO30" s="292">
        <f>DataInput!AN13</f>
        <v>0</v>
      </c>
      <c r="AP30" s="292">
        <f>DataInput!AO13</f>
        <v>0</v>
      </c>
      <c r="AQ30" s="292">
        <f>DataInput!AP13</f>
        <v>0</v>
      </c>
      <c r="AR30" s="292">
        <f>DataInput!AQ13</f>
        <v>0</v>
      </c>
      <c r="AS30" s="292">
        <f>DataInput!AR13</f>
        <v>0</v>
      </c>
      <c r="AT30" s="292">
        <f>DataInput!AS13</f>
        <v>0</v>
      </c>
      <c r="AU30" s="292">
        <f>DataInput!AT13</f>
        <v>0</v>
      </c>
      <c r="AV30" s="292">
        <f>DataInput!AU13</f>
        <v>0</v>
      </c>
      <c r="AW30" s="292">
        <f>DataInput!AV13</f>
        <v>0</v>
      </c>
      <c r="AX30" s="292">
        <f>DataInput!AW13</f>
        <v>0</v>
      </c>
      <c r="AY30" s="292">
        <f>DataInput!AX13</f>
        <v>0</v>
      </c>
      <c r="AZ30" s="292">
        <f>DataInput!AY13</f>
        <v>0</v>
      </c>
      <c r="BA30" s="65"/>
      <c r="BB30" s="65"/>
      <c r="BC30" s="65"/>
      <c r="BD30" s="65"/>
      <c r="BE30" s="65"/>
      <c r="BF30" s="113"/>
      <c r="BG30" s="111" t="s">
        <v>0</v>
      </c>
      <c r="BH30" s="292">
        <f>DataInput!BG13</f>
        <v>0</v>
      </c>
      <c r="BI30" s="292">
        <f>DataInput!BH13</f>
        <v>0</v>
      </c>
      <c r="BJ30" s="292">
        <f>DataInput!BI13</f>
        <v>0</v>
      </c>
      <c r="BK30" s="292">
        <f>DataInput!BJ13</f>
        <v>0</v>
      </c>
      <c r="BL30" s="292">
        <f>DataInput!BK13</f>
        <v>0</v>
      </c>
      <c r="BM30" s="292">
        <f>DataInput!BL13</f>
        <v>0</v>
      </c>
      <c r="BN30" s="292">
        <f>DataInput!BM13</f>
        <v>0</v>
      </c>
      <c r="BO30" s="292">
        <f>DataInput!BN13</f>
        <v>0</v>
      </c>
      <c r="BP30" s="292">
        <f>DataInput!BO13</f>
        <v>0</v>
      </c>
      <c r="BQ30" s="292">
        <f>DataInput!BP13</f>
        <v>0</v>
      </c>
      <c r="BR30" s="292">
        <f>DataInput!BQ13</f>
        <v>0</v>
      </c>
      <c r="BS30" s="292">
        <f>DataInput!BR13</f>
        <v>0</v>
      </c>
      <c r="BT30" s="65"/>
      <c r="BU30" s="65"/>
      <c r="BV30" s="65"/>
      <c r="BW30" s="65"/>
      <c r="BX30" s="65"/>
      <c r="BY30" s="113"/>
      <c r="BZ30" s="111" t="s">
        <v>0</v>
      </c>
      <c r="CA30" s="292">
        <f>DataInput!BZ13</f>
        <v>0</v>
      </c>
      <c r="CB30" s="292">
        <f>DataInput!CA13</f>
        <v>0</v>
      </c>
      <c r="CC30" s="292">
        <f>DataInput!CB13</f>
        <v>0</v>
      </c>
      <c r="CD30" s="292">
        <f>DataInput!CC13</f>
        <v>0</v>
      </c>
      <c r="CE30" s="292">
        <f>DataInput!CD13</f>
        <v>0</v>
      </c>
      <c r="CF30" s="292">
        <f>DataInput!CE13</f>
        <v>0</v>
      </c>
      <c r="CG30" s="292">
        <f>DataInput!CF13</f>
        <v>0</v>
      </c>
      <c r="CH30" s="292">
        <f>DataInput!CG13</f>
        <v>0</v>
      </c>
      <c r="CI30" s="292">
        <f>DataInput!CH13</f>
        <v>0</v>
      </c>
      <c r="CJ30" s="292">
        <f>DataInput!CI13</f>
        <v>0</v>
      </c>
      <c r="CK30" s="292">
        <f>DataInput!CJ13</f>
        <v>0</v>
      </c>
      <c r="CL30" s="292">
        <f>DataInput!CK13</f>
        <v>0</v>
      </c>
      <c r="CM30" s="65"/>
      <c r="CN30" s="65"/>
      <c r="CO30" s="65"/>
      <c r="CP30" s="65"/>
      <c r="CQ30" s="65"/>
      <c r="CR30" s="113"/>
      <c r="CS30" s="111" t="s">
        <v>0</v>
      </c>
      <c r="CT30" s="292">
        <f>DataInput!CS13</f>
        <v>0</v>
      </c>
      <c r="CU30" s="292">
        <f>DataInput!CT13</f>
        <v>0</v>
      </c>
      <c r="CV30" s="292">
        <f>DataInput!CU13</f>
        <v>0</v>
      </c>
      <c r="CW30" s="292">
        <f>DataInput!CV13</f>
        <v>0</v>
      </c>
      <c r="CX30" s="292">
        <f>DataInput!CW13</f>
        <v>0</v>
      </c>
      <c r="CY30" s="292">
        <f>DataInput!CX13</f>
        <v>0</v>
      </c>
      <c r="CZ30" s="292">
        <f>DataInput!CY13</f>
        <v>0</v>
      </c>
      <c r="DA30" s="292">
        <f>DataInput!CZ13</f>
        <v>0</v>
      </c>
      <c r="DB30" s="292">
        <f>DataInput!DA13</f>
        <v>0</v>
      </c>
      <c r="DC30" s="292">
        <f>DataInput!DB13</f>
        <v>0</v>
      </c>
      <c r="DD30" s="292">
        <f>DataInput!DC13</f>
        <v>0</v>
      </c>
      <c r="DE30" s="292">
        <f>DataInput!DD13</f>
        <v>0</v>
      </c>
      <c r="DF30" s="65"/>
      <c r="DG30" s="65"/>
      <c r="DH30" s="65"/>
      <c r="DI30" s="65"/>
      <c r="DJ30" s="65"/>
      <c r="DK30" s="65"/>
      <c r="DL30" s="65"/>
      <c r="DM30" s="65"/>
      <c r="DN30" s="65"/>
    </row>
    <row r="31" spans="1:118">
      <c r="A31" s="113"/>
      <c r="B31" s="117" t="s">
        <v>1</v>
      </c>
      <c r="C31" s="149">
        <f>DataInput!B23</f>
        <v>0</v>
      </c>
      <c r="D31" s="149">
        <f>DataInput!C23</f>
        <v>0</v>
      </c>
      <c r="E31" s="149">
        <f>DataInput!D23</f>
        <v>0</v>
      </c>
      <c r="F31" s="149">
        <f>DataInput!E23</f>
        <v>0</v>
      </c>
      <c r="G31" s="149">
        <f>DataInput!F23</f>
        <v>0</v>
      </c>
      <c r="H31" s="149">
        <f>DataInput!G23</f>
        <v>0</v>
      </c>
      <c r="I31" s="149">
        <f>DataInput!H23</f>
        <v>0</v>
      </c>
      <c r="J31" s="149">
        <f>DataInput!I23</f>
        <v>0</v>
      </c>
      <c r="K31" s="149">
        <f>DataInput!J23</f>
        <v>0</v>
      </c>
      <c r="L31" s="149">
        <f>DataInput!K23</f>
        <v>0</v>
      </c>
      <c r="M31" s="149">
        <f>DataInput!L23</f>
        <v>0</v>
      </c>
      <c r="N31" s="149">
        <f>DataInput!M23</f>
        <v>0</v>
      </c>
      <c r="O31" s="65"/>
      <c r="P31" s="65"/>
      <c r="Q31" s="65"/>
      <c r="R31" s="65"/>
      <c r="S31" s="65"/>
      <c r="T31" s="113"/>
      <c r="U31" s="117" t="s">
        <v>1</v>
      </c>
      <c r="V31" s="149">
        <f>DataInput!U23</f>
        <v>0</v>
      </c>
      <c r="W31" s="149">
        <f>DataInput!V23</f>
        <v>0</v>
      </c>
      <c r="X31" s="149">
        <f>DataInput!W23</f>
        <v>0</v>
      </c>
      <c r="Y31" s="149">
        <f>DataInput!X23</f>
        <v>0</v>
      </c>
      <c r="Z31" s="149">
        <f>DataInput!Y23</f>
        <v>0</v>
      </c>
      <c r="AA31" s="149">
        <f>DataInput!Z23</f>
        <v>0</v>
      </c>
      <c r="AB31" s="149">
        <f>DataInput!AA23</f>
        <v>0</v>
      </c>
      <c r="AC31" s="149">
        <f>DataInput!AB23</f>
        <v>0</v>
      </c>
      <c r="AD31" s="149">
        <f>DataInput!AC23</f>
        <v>0</v>
      </c>
      <c r="AE31" s="149">
        <f>DataInput!AD23</f>
        <v>0</v>
      </c>
      <c r="AF31" s="149">
        <f>DataInput!AE23</f>
        <v>0</v>
      </c>
      <c r="AG31" s="149">
        <f>DataInput!AF23</f>
        <v>0</v>
      </c>
      <c r="AH31" s="65"/>
      <c r="AI31" s="65"/>
      <c r="AJ31" s="65"/>
      <c r="AK31" s="65"/>
      <c r="AL31" s="65"/>
      <c r="AM31" s="113"/>
      <c r="AN31" s="117" t="s">
        <v>1</v>
      </c>
      <c r="AO31" s="149">
        <f>DataInput!AN23</f>
        <v>0</v>
      </c>
      <c r="AP31" s="149">
        <f>DataInput!AO23</f>
        <v>0</v>
      </c>
      <c r="AQ31" s="149">
        <f>DataInput!AP23</f>
        <v>0</v>
      </c>
      <c r="AR31" s="149">
        <f>DataInput!AQ23</f>
        <v>0</v>
      </c>
      <c r="AS31" s="149">
        <f>DataInput!AR23</f>
        <v>0</v>
      </c>
      <c r="AT31" s="149">
        <f>DataInput!AS23</f>
        <v>0</v>
      </c>
      <c r="AU31" s="149">
        <f>DataInput!AT23</f>
        <v>0</v>
      </c>
      <c r="AV31" s="149">
        <f>DataInput!AU23</f>
        <v>0</v>
      </c>
      <c r="AW31" s="149">
        <f>DataInput!AV23</f>
        <v>0</v>
      </c>
      <c r="AX31" s="149">
        <f>DataInput!AW23</f>
        <v>0</v>
      </c>
      <c r="AY31" s="149">
        <f>DataInput!AX23</f>
        <v>0</v>
      </c>
      <c r="AZ31" s="149">
        <f>DataInput!AY23</f>
        <v>0</v>
      </c>
      <c r="BA31" s="65"/>
      <c r="BB31" s="65"/>
      <c r="BC31" s="65"/>
      <c r="BD31" s="65"/>
      <c r="BE31" s="65"/>
      <c r="BF31" s="113"/>
      <c r="BG31" s="117" t="s">
        <v>1</v>
      </c>
      <c r="BH31" s="149">
        <f>DataInput!BG23</f>
        <v>0</v>
      </c>
      <c r="BI31" s="149">
        <f>DataInput!BH23</f>
        <v>0</v>
      </c>
      <c r="BJ31" s="149">
        <f>DataInput!BI23</f>
        <v>0</v>
      </c>
      <c r="BK31" s="149">
        <f>DataInput!BJ23</f>
        <v>0</v>
      </c>
      <c r="BL31" s="149">
        <f>DataInput!BK23</f>
        <v>0</v>
      </c>
      <c r="BM31" s="149">
        <f>DataInput!BL23</f>
        <v>0</v>
      </c>
      <c r="BN31" s="149">
        <f>DataInput!BM23</f>
        <v>0</v>
      </c>
      <c r="BO31" s="149">
        <f>DataInput!BN23</f>
        <v>0</v>
      </c>
      <c r="BP31" s="149">
        <f>DataInput!BO23</f>
        <v>0</v>
      </c>
      <c r="BQ31" s="149">
        <f>DataInput!BP23</f>
        <v>0</v>
      </c>
      <c r="BR31" s="149">
        <f>DataInput!BQ23</f>
        <v>0</v>
      </c>
      <c r="BS31" s="149">
        <f>DataInput!BR23</f>
        <v>0</v>
      </c>
      <c r="BT31" s="65"/>
      <c r="BU31" s="65"/>
      <c r="BV31" s="65"/>
      <c r="BW31" s="65"/>
      <c r="BX31" s="65"/>
      <c r="BY31" s="113"/>
      <c r="BZ31" s="117" t="s">
        <v>1</v>
      </c>
      <c r="CA31" s="149">
        <f>DataInput!BZ23</f>
        <v>0</v>
      </c>
      <c r="CB31" s="149">
        <f>DataInput!CA23</f>
        <v>0</v>
      </c>
      <c r="CC31" s="149">
        <f>DataInput!CB23</f>
        <v>0</v>
      </c>
      <c r="CD31" s="149">
        <f>DataInput!CC23</f>
        <v>0</v>
      </c>
      <c r="CE31" s="149">
        <f>DataInput!CD23</f>
        <v>0</v>
      </c>
      <c r="CF31" s="149">
        <f>DataInput!CE23</f>
        <v>0</v>
      </c>
      <c r="CG31" s="149">
        <f>DataInput!CF23</f>
        <v>0</v>
      </c>
      <c r="CH31" s="149">
        <f>DataInput!CG23</f>
        <v>0</v>
      </c>
      <c r="CI31" s="149">
        <f>DataInput!CH23</f>
        <v>0</v>
      </c>
      <c r="CJ31" s="149">
        <f>DataInput!CI23</f>
        <v>0</v>
      </c>
      <c r="CK31" s="149">
        <f>DataInput!CJ23</f>
        <v>0</v>
      </c>
      <c r="CL31" s="149">
        <f>DataInput!CK23</f>
        <v>0</v>
      </c>
      <c r="CM31" s="65"/>
      <c r="CN31" s="65"/>
      <c r="CO31" s="65"/>
      <c r="CP31" s="65"/>
      <c r="CQ31" s="65"/>
      <c r="CR31" s="113"/>
      <c r="CS31" s="117" t="s">
        <v>1</v>
      </c>
      <c r="CT31" s="149">
        <f>DataInput!CS23</f>
        <v>0</v>
      </c>
      <c r="CU31" s="149">
        <f>DataInput!CT23</f>
        <v>0</v>
      </c>
      <c r="CV31" s="149">
        <f>DataInput!CU23</f>
        <v>0</v>
      </c>
      <c r="CW31" s="149">
        <f>DataInput!CV23</f>
        <v>0</v>
      </c>
      <c r="CX31" s="149">
        <f>DataInput!CW23</f>
        <v>0</v>
      </c>
      <c r="CY31" s="149">
        <f>DataInput!CX23</f>
        <v>0</v>
      </c>
      <c r="CZ31" s="149">
        <f>DataInput!CY23</f>
        <v>0</v>
      </c>
      <c r="DA31" s="149">
        <f>DataInput!CZ23</f>
        <v>0</v>
      </c>
      <c r="DB31" s="149">
        <f>DataInput!DA23</f>
        <v>0</v>
      </c>
      <c r="DC31" s="149">
        <f>DataInput!DB23</f>
        <v>0</v>
      </c>
      <c r="DD31" s="149">
        <f>DataInput!DC23</f>
        <v>0</v>
      </c>
      <c r="DE31" s="149">
        <f>DataInput!DD23</f>
        <v>0</v>
      </c>
      <c r="DF31" s="65"/>
      <c r="DG31" s="65"/>
      <c r="DH31" s="65"/>
      <c r="DI31" s="65"/>
      <c r="DJ31" s="65"/>
      <c r="DK31" s="65"/>
      <c r="DL31" s="65"/>
      <c r="DM31" s="65"/>
      <c r="DN31" s="65"/>
    </row>
    <row r="32" spans="1:118">
      <c r="A32" s="113"/>
      <c r="B32" s="117" t="s">
        <v>2</v>
      </c>
      <c r="C32" s="158">
        <f>DataInput!B33</f>
        <v>0</v>
      </c>
      <c r="D32" s="158">
        <f>DataInput!C33</f>
        <v>0</v>
      </c>
      <c r="E32" s="158">
        <f>DataInput!D33</f>
        <v>0</v>
      </c>
      <c r="F32" s="158">
        <f>DataInput!E33</f>
        <v>0</v>
      </c>
      <c r="G32" s="158">
        <f>DataInput!F33</f>
        <v>0</v>
      </c>
      <c r="H32" s="158">
        <f>DataInput!G33</f>
        <v>0</v>
      </c>
      <c r="I32" s="158">
        <f>DataInput!H33</f>
        <v>0</v>
      </c>
      <c r="J32" s="158">
        <f>DataInput!I33</f>
        <v>0</v>
      </c>
      <c r="K32" s="158">
        <f>DataInput!J33</f>
        <v>0</v>
      </c>
      <c r="L32" s="158">
        <f>DataInput!K33</f>
        <v>0</v>
      </c>
      <c r="M32" s="158">
        <f>DataInput!L33</f>
        <v>0</v>
      </c>
      <c r="N32" s="158">
        <f>DataInput!M33</f>
        <v>0</v>
      </c>
      <c r="O32" s="65"/>
      <c r="P32" s="65"/>
      <c r="Q32" s="65"/>
      <c r="R32" s="65"/>
      <c r="S32" s="65"/>
      <c r="T32" s="113"/>
      <c r="U32" s="117" t="s">
        <v>2</v>
      </c>
      <c r="V32" s="158">
        <f>DataInput!U33</f>
        <v>0</v>
      </c>
      <c r="W32" s="158">
        <f>DataInput!V33</f>
        <v>0</v>
      </c>
      <c r="X32" s="158">
        <f>DataInput!W33</f>
        <v>0</v>
      </c>
      <c r="Y32" s="158">
        <f>DataInput!X33</f>
        <v>0</v>
      </c>
      <c r="Z32" s="158">
        <f>DataInput!Y33</f>
        <v>0</v>
      </c>
      <c r="AA32" s="158">
        <f>DataInput!Z33</f>
        <v>0</v>
      </c>
      <c r="AB32" s="158">
        <f>DataInput!AA33</f>
        <v>0</v>
      </c>
      <c r="AC32" s="158">
        <f>DataInput!AB33</f>
        <v>0</v>
      </c>
      <c r="AD32" s="158">
        <f>DataInput!AC33</f>
        <v>0</v>
      </c>
      <c r="AE32" s="158">
        <f>DataInput!AD33</f>
        <v>0</v>
      </c>
      <c r="AF32" s="158">
        <f>DataInput!AE33</f>
        <v>0</v>
      </c>
      <c r="AG32" s="158">
        <f>DataInput!AF33</f>
        <v>0</v>
      </c>
      <c r="AH32" s="65"/>
      <c r="AI32" s="65"/>
      <c r="AJ32" s="65"/>
      <c r="AK32" s="65"/>
      <c r="AL32" s="65"/>
      <c r="AM32" s="113"/>
      <c r="AN32" s="117" t="s">
        <v>2</v>
      </c>
      <c r="AO32" s="158">
        <f>DataInput!AN33</f>
        <v>0</v>
      </c>
      <c r="AP32" s="158">
        <f>DataInput!AO33</f>
        <v>0</v>
      </c>
      <c r="AQ32" s="158">
        <f>DataInput!AP33</f>
        <v>0</v>
      </c>
      <c r="AR32" s="158">
        <f>DataInput!AQ33</f>
        <v>0</v>
      </c>
      <c r="AS32" s="158">
        <f>DataInput!AR33</f>
        <v>0</v>
      </c>
      <c r="AT32" s="158">
        <f>DataInput!AS33</f>
        <v>0</v>
      </c>
      <c r="AU32" s="158">
        <f>DataInput!AT33</f>
        <v>0</v>
      </c>
      <c r="AV32" s="158">
        <f>DataInput!AU33</f>
        <v>0</v>
      </c>
      <c r="AW32" s="158">
        <f>DataInput!AV33</f>
        <v>0</v>
      </c>
      <c r="AX32" s="158">
        <f>DataInput!AW33</f>
        <v>0</v>
      </c>
      <c r="AY32" s="158">
        <f>DataInput!AX33</f>
        <v>0</v>
      </c>
      <c r="AZ32" s="158">
        <f>DataInput!AY33</f>
        <v>0</v>
      </c>
      <c r="BA32" s="65"/>
      <c r="BB32" s="65"/>
      <c r="BC32" s="65"/>
      <c r="BD32" s="65"/>
      <c r="BE32" s="65"/>
      <c r="BF32" s="113"/>
      <c r="BG32" s="117" t="s">
        <v>2</v>
      </c>
      <c r="BH32" s="158">
        <f>DataInput!BG33</f>
        <v>0</v>
      </c>
      <c r="BI32" s="158">
        <f>DataInput!BH33</f>
        <v>0</v>
      </c>
      <c r="BJ32" s="158">
        <f>DataInput!BI33</f>
        <v>0</v>
      </c>
      <c r="BK32" s="158">
        <f>DataInput!BJ33</f>
        <v>0</v>
      </c>
      <c r="BL32" s="158">
        <f>DataInput!BK33</f>
        <v>0</v>
      </c>
      <c r="BM32" s="158">
        <f>DataInput!BL33</f>
        <v>0</v>
      </c>
      <c r="BN32" s="158">
        <f>DataInput!BM33</f>
        <v>0</v>
      </c>
      <c r="BO32" s="158">
        <f>DataInput!BN33</f>
        <v>0</v>
      </c>
      <c r="BP32" s="158">
        <f>DataInput!BO33</f>
        <v>0</v>
      </c>
      <c r="BQ32" s="158">
        <f>DataInput!BP33</f>
        <v>0</v>
      </c>
      <c r="BR32" s="158">
        <f>DataInput!BQ33</f>
        <v>0</v>
      </c>
      <c r="BS32" s="158">
        <f>DataInput!BR33</f>
        <v>0</v>
      </c>
      <c r="BT32" s="65"/>
      <c r="BU32" s="65"/>
      <c r="BV32" s="65"/>
      <c r="BW32" s="65"/>
      <c r="BX32" s="65"/>
      <c r="BY32" s="113"/>
      <c r="BZ32" s="117" t="s">
        <v>2</v>
      </c>
      <c r="CA32" s="158">
        <f>DataInput!BZ33</f>
        <v>0</v>
      </c>
      <c r="CB32" s="158">
        <f>DataInput!CA33</f>
        <v>0</v>
      </c>
      <c r="CC32" s="158">
        <f>DataInput!CB33</f>
        <v>0</v>
      </c>
      <c r="CD32" s="158">
        <f>DataInput!CC33</f>
        <v>0</v>
      </c>
      <c r="CE32" s="158">
        <f>DataInput!CD33</f>
        <v>0</v>
      </c>
      <c r="CF32" s="158">
        <f>DataInput!CE33</f>
        <v>0</v>
      </c>
      <c r="CG32" s="158">
        <f>DataInput!CF33</f>
        <v>0</v>
      </c>
      <c r="CH32" s="158">
        <f>DataInput!CG33</f>
        <v>0</v>
      </c>
      <c r="CI32" s="158">
        <f>DataInput!CH33</f>
        <v>0</v>
      </c>
      <c r="CJ32" s="158">
        <f>DataInput!CI33</f>
        <v>0</v>
      </c>
      <c r="CK32" s="158">
        <f>DataInput!CJ33</f>
        <v>0</v>
      </c>
      <c r="CL32" s="158">
        <f>DataInput!CK33</f>
        <v>0</v>
      </c>
      <c r="CM32" s="65"/>
      <c r="CN32" s="65"/>
      <c r="CO32" s="65"/>
      <c r="CP32" s="65"/>
      <c r="CQ32" s="65"/>
      <c r="CR32" s="113"/>
      <c r="CS32" s="117" t="s">
        <v>2</v>
      </c>
      <c r="CT32" s="158">
        <f>DataInput!CS33</f>
        <v>0</v>
      </c>
      <c r="CU32" s="158">
        <f>DataInput!CT33</f>
        <v>0</v>
      </c>
      <c r="CV32" s="158">
        <f>DataInput!CU33</f>
        <v>0</v>
      </c>
      <c r="CW32" s="158">
        <f>DataInput!CV33</f>
        <v>0</v>
      </c>
      <c r="CX32" s="158">
        <f>DataInput!CW33</f>
        <v>0</v>
      </c>
      <c r="CY32" s="158">
        <f>DataInput!CX33</f>
        <v>0</v>
      </c>
      <c r="CZ32" s="158">
        <f>DataInput!CY33</f>
        <v>0</v>
      </c>
      <c r="DA32" s="158">
        <f>DataInput!CZ33</f>
        <v>0</v>
      </c>
      <c r="DB32" s="158">
        <f>DataInput!DA33</f>
        <v>0</v>
      </c>
      <c r="DC32" s="158">
        <f>DataInput!DB33</f>
        <v>0</v>
      </c>
      <c r="DD32" s="158">
        <f>DataInput!DC33</f>
        <v>0</v>
      </c>
      <c r="DE32" s="158">
        <f>DataInput!DD33</f>
        <v>0</v>
      </c>
      <c r="DF32" s="65"/>
      <c r="DG32" s="65"/>
      <c r="DH32" s="65"/>
      <c r="DI32" s="65"/>
      <c r="DJ32" s="65"/>
      <c r="DK32" s="65"/>
      <c r="DL32" s="65"/>
      <c r="DM32" s="65"/>
      <c r="DN32" s="65"/>
    </row>
    <row r="33" spans="1:118">
      <c r="A33" s="113"/>
      <c r="B33" s="111" t="s">
        <v>3</v>
      </c>
      <c r="C33" s="292" t="e">
        <f t="array" ref="C33:C35">MMULT(DataInput!$G$5:$I$7,C30:C32)</f>
        <v>#VALUE!</v>
      </c>
      <c r="D33" s="292" t="e">
        <f t="array" ref="D33:D35">MMULT(DataInput!$G$5:$I$7,D30:D32)</f>
        <v>#VALUE!</v>
      </c>
      <c r="E33" s="292" t="e">
        <f t="array" ref="E33:E35">MMULT(DataInput!$G$5:$I$7,E30:E32)</f>
        <v>#VALUE!</v>
      </c>
      <c r="F33" s="292" t="e">
        <f t="array" ref="F33:F35">MMULT(DataInput!$G$5:$I$7,F30:F32)</f>
        <v>#VALUE!</v>
      </c>
      <c r="G33" s="292" t="e">
        <f t="array" ref="G33:G35">MMULT(DataInput!$G$5:$I$7,G30:G32)</f>
        <v>#VALUE!</v>
      </c>
      <c r="H33" s="292" t="e">
        <f t="array" ref="H33:H35">MMULT(DataInput!$G$5:$I$7,H30:H32)</f>
        <v>#VALUE!</v>
      </c>
      <c r="I33" s="292" t="e">
        <f t="array" ref="I33:I35">MMULT(DataInput!$G$5:$I$7,I30:I32)</f>
        <v>#VALUE!</v>
      </c>
      <c r="J33" s="292" t="e">
        <f t="array" ref="J33:J35">MMULT(DataInput!$G$5:$I$7,J30:J32)</f>
        <v>#VALUE!</v>
      </c>
      <c r="K33" s="292" t="e">
        <f t="array" ref="K33:K35">MMULT(DataInput!$G$5:$I$7,K30:K32)</f>
        <v>#VALUE!</v>
      </c>
      <c r="L33" s="292" t="e">
        <f t="array" ref="L33:L35">MMULT(DataInput!$G$5:$I$7,L30:L32)</f>
        <v>#VALUE!</v>
      </c>
      <c r="M33" s="292" t="e">
        <f t="array" ref="M33:M35">MMULT(DataInput!$G$5:$I$7,M30:M32)</f>
        <v>#VALUE!</v>
      </c>
      <c r="N33" s="292" t="e">
        <f t="array" ref="N33:N35">MMULT(DataInput!$G$5:$I$7,N30:N32)</f>
        <v>#VALUE!</v>
      </c>
      <c r="O33" s="65"/>
      <c r="P33" s="65"/>
      <c r="Q33" s="65"/>
      <c r="R33" s="65"/>
      <c r="S33" s="65"/>
      <c r="T33" s="113"/>
      <c r="U33" s="111" t="s">
        <v>3</v>
      </c>
      <c r="V33" s="292" t="e">
        <f t="array" ref="V33:V35">MMULT(DataInput!$Z$5:$AB$7,V30:V32)</f>
        <v>#VALUE!</v>
      </c>
      <c r="W33" s="292" t="e">
        <f t="array" ref="W33:W35">MMULT(DataInput!$Z$5:$AB$7,W30:W32)</f>
        <v>#VALUE!</v>
      </c>
      <c r="X33" s="292" t="e">
        <f t="array" ref="X33:X35">MMULT(DataInput!$Z$5:$AB$7,X30:X32)</f>
        <v>#VALUE!</v>
      </c>
      <c r="Y33" s="292" t="e">
        <f t="array" ref="Y33:Y35">MMULT(DataInput!$Z$5:$AB$7,Y30:Y32)</f>
        <v>#VALUE!</v>
      </c>
      <c r="Z33" s="292" t="e">
        <f t="array" ref="Z33:Z35">MMULT(DataInput!$Z$5:$AB$7,Z30:Z32)</f>
        <v>#VALUE!</v>
      </c>
      <c r="AA33" s="292" t="e">
        <f t="array" ref="AA33:AA35">MMULT(DataInput!$Z$5:$AB$7,AA30:AA32)</f>
        <v>#VALUE!</v>
      </c>
      <c r="AB33" s="292" t="e">
        <f t="array" ref="AB33:AB35">MMULT(DataInput!$Z$5:$AB$7,AB30:AB32)</f>
        <v>#VALUE!</v>
      </c>
      <c r="AC33" s="292" t="e">
        <f t="array" ref="AC33:AC35">MMULT(DataInput!$Z$5:$AB$7,AC30:AC32)</f>
        <v>#VALUE!</v>
      </c>
      <c r="AD33" s="292" t="e">
        <f t="array" ref="AD33:AD35">MMULT(DataInput!$Z$5:$AB$7,AD30:AD32)</f>
        <v>#VALUE!</v>
      </c>
      <c r="AE33" s="292" t="e">
        <f t="array" ref="AE33:AE35">MMULT(DataInput!$Z$5:$AB$7,AE30:AE32)</f>
        <v>#VALUE!</v>
      </c>
      <c r="AF33" s="292" t="e">
        <f t="array" ref="AF33:AF35">MMULT(DataInput!$Z$5:$AB$7,AF30:AF32)</f>
        <v>#VALUE!</v>
      </c>
      <c r="AG33" s="292" t="e">
        <f t="array" ref="AG33:AG35">MMULT(DataInput!$Z$5:$AB$7,AG30:AG32)</f>
        <v>#VALUE!</v>
      </c>
      <c r="AH33" s="65"/>
      <c r="AI33" s="65"/>
      <c r="AJ33" s="65"/>
      <c r="AK33" s="65"/>
      <c r="AL33" s="65"/>
      <c r="AM33" s="113"/>
      <c r="AN33" s="111" t="s">
        <v>3</v>
      </c>
      <c r="AO33" s="292" t="e">
        <f t="array" ref="AO33:AO35">MMULT(DataInput!$AS$5:$AU$7,AO30:AO32)</f>
        <v>#VALUE!</v>
      </c>
      <c r="AP33" s="292" t="e">
        <f t="array" ref="AP33:AP35">MMULT(DataInput!$AS$5:$AU$7,AP30:AP32)</f>
        <v>#VALUE!</v>
      </c>
      <c r="AQ33" s="292" t="e">
        <f t="array" ref="AQ33:AQ35">MMULT(DataInput!$AS$5:$AU$7,AQ30:AQ32)</f>
        <v>#VALUE!</v>
      </c>
      <c r="AR33" s="292" t="e">
        <f t="array" ref="AR33:AR35">MMULT(DataInput!$AS$5:$AU$7,AR30:AR32)</f>
        <v>#VALUE!</v>
      </c>
      <c r="AS33" s="292" t="e">
        <f t="array" ref="AS33:AS35">MMULT(DataInput!$AS$5:$AU$7,AS30:AS32)</f>
        <v>#VALUE!</v>
      </c>
      <c r="AT33" s="292" t="e">
        <f t="array" ref="AT33:AT35">MMULT(DataInput!$AS$5:$AU$7,AT30:AT32)</f>
        <v>#VALUE!</v>
      </c>
      <c r="AU33" s="292" t="e">
        <f t="array" ref="AU33:AU35">MMULT(DataInput!$AS$5:$AU$7,AU30:AU32)</f>
        <v>#VALUE!</v>
      </c>
      <c r="AV33" s="292" t="e">
        <f t="array" ref="AV33:AV35">MMULT(DataInput!$AS$5:$AU$7,AV30:AV32)</f>
        <v>#VALUE!</v>
      </c>
      <c r="AW33" s="292" t="e">
        <f t="array" ref="AW33:AW35">MMULT(DataInput!$AS$5:$AU$7,AW30:AW32)</f>
        <v>#VALUE!</v>
      </c>
      <c r="AX33" s="292" t="e">
        <f t="array" ref="AX33:AX35">MMULT(DataInput!$AS$5:$AU$7,AX30:AX32)</f>
        <v>#VALUE!</v>
      </c>
      <c r="AY33" s="292" t="e">
        <f t="array" ref="AY33:AY35">MMULT(DataInput!$AS$5:$AU$7,AY30:AY32)</f>
        <v>#VALUE!</v>
      </c>
      <c r="AZ33" s="292" t="e">
        <f t="array" ref="AZ33:AZ35">MMULT(DataInput!$AS$5:$AU$7,AZ30:AZ32)</f>
        <v>#VALUE!</v>
      </c>
      <c r="BA33" s="65"/>
      <c r="BB33" s="65"/>
      <c r="BC33" s="65"/>
      <c r="BD33" s="65"/>
      <c r="BE33" s="65"/>
      <c r="BF33" s="113"/>
      <c r="BG33" s="111" t="s">
        <v>3</v>
      </c>
      <c r="BH33" s="292" t="e">
        <f t="array" ref="BH33:BH35">MMULT(DataInput!$BL$5:$BN$7,BH30:BH32)</f>
        <v>#VALUE!</v>
      </c>
      <c r="BI33" s="292" t="e">
        <f t="array" ref="BI33:BI35">MMULT(DataInput!$BL$5:$BN$7,BI30:BI32)</f>
        <v>#VALUE!</v>
      </c>
      <c r="BJ33" s="292" t="e">
        <f t="array" ref="BJ33:BJ35">MMULT(DataInput!$BL$5:$BN$7,BJ30:BJ32)</f>
        <v>#VALUE!</v>
      </c>
      <c r="BK33" s="292" t="e">
        <f t="array" ref="BK33:BK35">MMULT(DataInput!$BL$5:$BN$7,BK30:BK32)</f>
        <v>#VALUE!</v>
      </c>
      <c r="BL33" s="292" t="e">
        <f t="array" ref="BL33:BL35">MMULT(DataInput!$BL$5:$BN$7,BL30:BL32)</f>
        <v>#VALUE!</v>
      </c>
      <c r="BM33" s="292" t="e">
        <f t="array" ref="BM33:BM35">MMULT(DataInput!$BL$5:$BN$7,BM30:BM32)</f>
        <v>#VALUE!</v>
      </c>
      <c r="BN33" s="292" t="e">
        <f t="array" ref="BN33:BN35">MMULT(DataInput!$BL$5:$BN$7,BN30:BN32)</f>
        <v>#VALUE!</v>
      </c>
      <c r="BO33" s="292" t="e">
        <f t="array" ref="BO33:BO35">MMULT(DataInput!$BL$5:$BN$7,BO30:BO32)</f>
        <v>#VALUE!</v>
      </c>
      <c r="BP33" s="292" t="e">
        <f t="array" ref="BP33:BP35">MMULT(DataInput!$BL$5:$BN$7,BP30:BP32)</f>
        <v>#VALUE!</v>
      </c>
      <c r="BQ33" s="292" t="e">
        <f t="array" ref="BQ33:BQ35">MMULT(DataInput!$BL$5:$BN$7,BQ30:BQ32)</f>
        <v>#VALUE!</v>
      </c>
      <c r="BR33" s="292" t="e">
        <f t="array" ref="BR33:BR35">MMULT(DataInput!$BL$5:$BN$7,BR30:BR32)</f>
        <v>#VALUE!</v>
      </c>
      <c r="BS33" s="292" t="e">
        <f t="array" ref="BS33:BS35">MMULT(DataInput!$BL$5:$BN$7,BS30:BS32)</f>
        <v>#VALUE!</v>
      </c>
      <c r="BT33" s="65"/>
      <c r="BU33" s="65"/>
      <c r="BV33" s="65"/>
      <c r="BW33" s="65"/>
      <c r="BX33" s="65"/>
      <c r="BY33" s="113"/>
      <c r="BZ33" s="111" t="s">
        <v>3</v>
      </c>
      <c r="CA33" s="292" t="e">
        <f t="array" ref="CA33:CA35">MMULT(DataInput!$CE$5:$CG$7,CA30:CA32)</f>
        <v>#VALUE!</v>
      </c>
      <c r="CB33" s="292" t="e">
        <f t="array" ref="CB33:CB35">MMULT(DataInput!$CE$5:$CG$7,CB30:CB32)</f>
        <v>#VALUE!</v>
      </c>
      <c r="CC33" s="292" t="e">
        <f t="array" ref="CC33:CC35">MMULT(DataInput!$CE$5:$CG$7,CC30:CC32)</f>
        <v>#VALUE!</v>
      </c>
      <c r="CD33" s="292" t="e">
        <f t="array" ref="CD33:CD35">MMULT(DataInput!$CE$5:$CG$7,CD30:CD32)</f>
        <v>#VALUE!</v>
      </c>
      <c r="CE33" s="292" t="e">
        <f t="array" ref="CE33:CE35">MMULT(DataInput!$CE$5:$CG$7,CE30:CE32)</f>
        <v>#VALUE!</v>
      </c>
      <c r="CF33" s="292" t="e">
        <f t="array" ref="CF33:CF35">MMULT(DataInput!$CE$5:$CG$7,CF30:CF32)</f>
        <v>#VALUE!</v>
      </c>
      <c r="CG33" s="292" t="e">
        <f t="array" ref="CG33:CG35">MMULT(DataInput!$CE$5:$CG$7,CG30:CG32)</f>
        <v>#VALUE!</v>
      </c>
      <c r="CH33" s="292" t="e">
        <f t="array" ref="CH33:CH35">MMULT(DataInput!$CE$5:$CG$7,CH30:CH32)</f>
        <v>#VALUE!</v>
      </c>
      <c r="CI33" s="292" t="e">
        <f t="array" ref="CI33:CI35">MMULT(DataInput!$CE$5:$CG$7,CI30:CI32)</f>
        <v>#VALUE!</v>
      </c>
      <c r="CJ33" s="292" t="e">
        <f t="array" ref="CJ33:CJ35">MMULT(DataInput!$CE$5:$CG$7,CJ30:CJ32)</f>
        <v>#VALUE!</v>
      </c>
      <c r="CK33" s="292" t="e">
        <f t="array" ref="CK33:CK35">MMULT(DataInput!$CE$5:$CG$7,CK30:CK32)</f>
        <v>#VALUE!</v>
      </c>
      <c r="CL33" s="292" t="e">
        <f t="array" ref="CL33:CL35">MMULT(DataInput!$CE$5:$CG$7,CL30:CL32)</f>
        <v>#VALUE!</v>
      </c>
      <c r="CM33" s="65"/>
      <c r="CN33" s="65"/>
      <c r="CO33" s="65"/>
      <c r="CP33" s="65"/>
      <c r="CQ33" s="65"/>
      <c r="CR33" s="113"/>
      <c r="CS33" s="111" t="s">
        <v>3</v>
      </c>
      <c r="CT33" s="292" t="e">
        <f t="array" ref="CT33:CT35">MMULT(DataInput!$CX$5:$CZ$7,CT30:CT32)</f>
        <v>#VALUE!</v>
      </c>
      <c r="CU33" s="292" t="e">
        <f t="array" ref="CU33:CU35">MMULT(DataInput!$CX$5:$CZ$7,CU30:CU32)</f>
        <v>#VALUE!</v>
      </c>
      <c r="CV33" s="292" t="e">
        <f t="array" ref="CV33:CV35">MMULT(DataInput!$CX$5:$CZ$7,CV30:CV32)</f>
        <v>#VALUE!</v>
      </c>
      <c r="CW33" s="292" t="e">
        <f t="array" ref="CW33:CW35">MMULT(DataInput!$CX$5:$CZ$7,CW30:CW32)</f>
        <v>#VALUE!</v>
      </c>
      <c r="CX33" s="292" t="e">
        <f t="array" ref="CX33:CX35">MMULT(DataInput!$CX$5:$CZ$7,CX30:CX32)</f>
        <v>#VALUE!</v>
      </c>
      <c r="CY33" s="292" t="e">
        <f t="array" ref="CY33:CY35">MMULT(DataInput!$CX$5:$CZ$7,CY30:CY32)</f>
        <v>#VALUE!</v>
      </c>
      <c r="CZ33" s="292" t="e">
        <f t="array" ref="CZ33:CZ35">MMULT(DataInput!$CX$5:$CZ$7,CZ30:CZ32)</f>
        <v>#VALUE!</v>
      </c>
      <c r="DA33" s="292" t="e">
        <f t="array" ref="DA33:DA35">MMULT(DataInput!$CX$5:$CZ$7,DA30:DA32)</f>
        <v>#VALUE!</v>
      </c>
      <c r="DB33" s="292" t="e">
        <f t="array" ref="DB33:DB35">MMULT(DataInput!$CX$5:$CZ$7,DB30:DB32)</f>
        <v>#VALUE!</v>
      </c>
      <c r="DC33" s="292" t="e">
        <f t="array" ref="DC33:DC35">MMULT(DataInput!$CX$5:$CZ$7,DC30:DC32)</f>
        <v>#VALUE!</v>
      </c>
      <c r="DD33" s="292" t="e">
        <f t="array" ref="DD33:DD35">MMULT(DataInput!$CX$5:$CZ$7,DD30:DD32)</f>
        <v>#VALUE!</v>
      </c>
      <c r="DE33" s="292" t="e">
        <f t="array" ref="DE33:DE35">MMULT(DataInput!$CX$5:$CZ$7,DE30:DE32)</f>
        <v>#VALUE!</v>
      </c>
      <c r="DF33" s="65"/>
      <c r="DG33" s="65"/>
      <c r="DH33" s="65"/>
      <c r="DI33" s="65"/>
      <c r="DJ33" s="65"/>
      <c r="DK33" s="65"/>
      <c r="DL33" s="65"/>
      <c r="DM33" s="65"/>
      <c r="DN33" s="65"/>
    </row>
    <row r="34" spans="1:118">
      <c r="A34" s="113"/>
      <c r="B34" s="117" t="s">
        <v>4</v>
      </c>
      <c r="C34" s="149" t="e">
        <v>#VALUE!</v>
      </c>
      <c r="D34" s="149" t="e">
        <v>#VALUE!</v>
      </c>
      <c r="E34" s="149" t="e">
        <v>#VALUE!</v>
      </c>
      <c r="F34" s="149" t="e">
        <v>#VALUE!</v>
      </c>
      <c r="G34" s="149" t="e">
        <v>#VALUE!</v>
      </c>
      <c r="H34" s="149" t="e">
        <v>#VALUE!</v>
      </c>
      <c r="I34" s="149" t="e">
        <v>#VALUE!</v>
      </c>
      <c r="J34" s="149" t="e">
        <v>#VALUE!</v>
      </c>
      <c r="K34" s="149" t="e">
        <v>#VALUE!</v>
      </c>
      <c r="L34" s="149" t="e">
        <v>#VALUE!</v>
      </c>
      <c r="M34" s="149" t="e">
        <v>#VALUE!</v>
      </c>
      <c r="N34" s="149" t="e">
        <v>#VALUE!</v>
      </c>
      <c r="O34" s="65"/>
      <c r="P34" s="65"/>
      <c r="Q34" s="65"/>
      <c r="R34" s="65"/>
      <c r="S34" s="65"/>
      <c r="T34" s="113"/>
      <c r="U34" s="117" t="s">
        <v>4</v>
      </c>
      <c r="V34" s="149" t="e">
        <v>#VALUE!</v>
      </c>
      <c r="W34" s="149" t="e">
        <v>#VALUE!</v>
      </c>
      <c r="X34" s="149" t="e">
        <v>#VALUE!</v>
      </c>
      <c r="Y34" s="149" t="e">
        <v>#VALUE!</v>
      </c>
      <c r="Z34" s="149" t="e">
        <v>#VALUE!</v>
      </c>
      <c r="AA34" s="149" t="e">
        <v>#VALUE!</v>
      </c>
      <c r="AB34" s="149" t="e">
        <v>#VALUE!</v>
      </c>
      <c r="AC34" s="149" t="e">
        <v>#VALUE!</v>
      </c>
      <c r="AD34" s="149" t="e">
        <v>#VALUE!</v>
      </c>
      <c r="AE34" s="149" t="e">
        <v>#VALUE!</v>
      </c>
      <c r="AF34" s="149" t="e">
        <v>#VALUE!</v>
      </c>
      <c r="AG34" s="149" t="e">
        <v>#VALUE!</v>
      </c>
      <c r="AH34" s="65"/>
      <c r="AI34" s="65"/>
      <c r="AJ34" s="65"/>
      <c r="AK34" s="65"/>
      <c r="AL34" s="65"/>
      <c r="AM34" s="113"/>
      <c r="AN34" s="117" t="s">
        <v>4</v>
      </c>
      <c r="AO34" s="149" t="e">
        <v>#VALUE!</v>
      </c>
      <c r="AP34" s="149" t="e">
        <v>#VALUE!</v>
      </c>
      <c r="AQ34" s="149" t="e">
        <v>#VALUE!</v>
      </c>
      <c r="AR34" s="149" t="e">
        <v>#VALUE!</v>
      </c>
      <c r="AS34" s="149" t="e">
        <v>#VALUE!</v>
      </c>
      <c r="AT34" s="149" t="e">
        <v>#VALUE!</v>
      </c>
      <c r="AU34" s="149" t="e">
        <v>#VALUE!</v>
      </c>
      <c r="AV34" s="149" t="e">
        <v>#VALUE!</v>
      </c>
      <c r="AW34" s="149" t="e">
        <v>#VALUE!</v>
      </c>
      <c r="AX34" s="149" t="e">
        <v>#VALUE!</v>
      </c>
      <c r="AY34" s="149" t="e">
        <v>#VALUE!</v>
      </c>
      <c r="AZ34" s="149" t="e">
        <v>#VALUE!</v>
      </c>
      <c r="BA34" s="65"/>
      <c r="BB34" s="65"/>
      <c r="BC34" s="65"/>
      <c r="BD34" s="65"/>
      <c r="BE34" s="65"/>
      <c r="BF34" s="113"/>
      <c r="BG34" s="117" t="s">
        <v>4</v>
      </c>
      <c r="BH34" s="149" t="e">
        <v>#VALUE!</v>
      </c>
      <c r="BI34" s="149" t="e">
        <v>#VALUE!</v>
      </c>
      <c r="BJ34" s="149" t="e">
        <v>#VALUE!</v>
      </c>
      <c r="BK34" s="149" t="e">
        <v>#VALUE!</v>
      </c>
      <c r="BL34" s="149" t="e">
        <v>#VALUE!</v>
      </c>
      <c r="BM34" s="149" t="e">
        <v>#VALUE!</v>
      </c>
      <c r="BN34" s="149" t="e">
        <v>#VALUE!</v>
      </c>
      <c r="BO34" s="149" t="e">
        <v>#VALUE!</v>
      </c>
      <c r="BP34" s="149" t="e">
        <v>#VALUE!</v>
      </c>
      <c r="BQ34" s="149" t="e">
        <v>#VALUE!</v>
      </c>
      <c r="BR34" s="149" t="e">
        <v>#VALUE!</v>
      </c>
      <c r="BS34" s="149" t="e">
        <v>#VALUE!</v>
      </c>
      <c r="BT34" s="65"/>
      <c r="BU34" s="65"/>
      <c r="BV34" s="65"/>
      <c r="BW34" s="65"/>
      <c r="BX34" s="65"/>
      <c r="BY34" s="113"/>
      <c r="BZ34" s="117" t="s">
        <v>4</v>
      </c>
      <c r="CA34" s="149" t="e">
        <v>#VALUE!</v>
      </c>
      <c r="CB34" s="149" t="e">
        <v>#VALUE!</v>
      </c>
      <c r="CC34" s="149" t="e">
        <v>#VALUE!</v>
      </c>
      <c r="CD34" s="149" t="e">
        <v>#VALUE!</v>
      </c>
      <c r="CE34" s="149" t="e">
        <v>#VALUE!</v>
      </c>
      <c r="CF34" s="149" t="e">
        <v>#VALUE!</v>
      </c>
      <c r="CG34" s="149" t="e">
        <v>#VALUE!</v>
      </c>
      <c r="CH34" s="149" t="e">
        <v>#VALUE!</v>
      </c>
      <c r="CI34" s="149" t="e">
        <v>#VALUE!</v>
      </c>
      <c r="CJ34" s="149" t="e">
        <v>#VALUE!</v>
      </c>
      <c r="CK34" s="149" t="e">
        <v>#VALUE!</v>
      </c>
      <c r="CL34" s="149" t="e">
        <v>#VALUE!</v>
      </c>
      <c r="CM34" s="65"/>
      <c r="CN34" s="65"/>
      <c r="CO34" s="65"/>
      <c r="CP34" s="65"/>
      <c r="CQ34" s="65"/>
      <c r="CR34" s="113"/>
      <c r="CS34" s="117" t="s">
        <v>4</v>
      </c>
      <c r="CT34" s="149" t="e">
        <v>#VALUE!</v>
      </c>
      <c r="CU34" s="149" t="e">
        <v>#VALUE!</v>
      </c>
      <c r="CV34" s="149" t="e">
        <v>#VALUE!</v>
      </c>
      <c r="CW34" s="149" t="e">
        <v>#VALUE!</v>
      </c>
      <c r="CX34" s="149" t="e">
        <v>#VALUE!</v>
      </c>
      <c r="CY34" s="149" t="e">
        <v>#VALUE!</v>
      </c>
      <c r="CZ34" s="149" t="e">
        <v>#VALUE!</v>
      </c>
      <c r="DA34" s="149" t="e">
        <v>#VALUE!</v>
      </c>
      <c r="DB34" s="149" t="e">
        <v>#VALUE!</v>
      </c>
      <c r="DC34" s="149" t="e">
        <v>#VALUE!</v>
      </c>
      <c r="DD34" s="149" t="e">
        <v>#VALUE!</v>
      </c>
      <c r="DE34" s="149" t="e">
        <v>#VALUE!</v>
      </c>
      <c r="DF34" s="65"/>
      <c r="DG34" s="65"/>
      <c r="DH34" s="65"/>
      <c r="DI34" s="65"/>
      <c r="DJ34" s="65"/>
      <c r="DK34" s="65"/>
      <c r="DL34" s="65"/>
      <c r="DM34" s="65"/>
      <c r="DN34" s="65"/>
    </row>
    <row r="35" spans="1:118">
      <c r="A35" s="113"/>
      <c r="B35" s="112" t="s">
        <v>5</v>
      </c>
      <c r="C35" s="293" t="e">
        <v>#VALUE!</v>
      </c>
      <c r="D35" s="293" t="e">
        <v>#VALUE!</v>
      </c>
      <c r="E35" s="293" t="e">
        <v>#VALUE!</v>
      </c>
      <c r="F35" s="293" t="e">
        <v>#VALUE!</v>
      </c>
      <c r="G35" s="293" t="e">
        <v>#VALUE!</v>
      </c>
      <c r="H35" s="293" t="e">
        <v>#VALUE!</v>
      </c>
      <c r="I35" s="293" t="e">
        <v>#VALUE!</v>
      </c>
      <c r="J35" s="293" t="e">
        <v>#VALUE!</v>
      </c>
      <c r="K35" s="293" t="e">
        <v>#VALUE!</v>
      </c>
      <c r="L35" s="293" t="e">
        <v>#VALUE!</v>
      </c>
      <c r="M35" s="293" t="e">
        <v>#VALUE!</v>
      </c>
      <c r="N35" s="293" t="e">
        <v>#VALUE!</v>
      </c>
      <c r="O35" s="65"/>
      <c r="P35" s="65"/>
      <c r="Q35" s="65"/>
      <c r="R35" s="65"/>
      <c r="S35" s="65"/>
      <c r="T35" s="113"/>
      <c r="U35" s="112" t="s">
        <v>5</v>
      </c>
      <c r="V35" s="293" t="e">
        <v>#VALUE!</v>
      </c>
      <c r="W35" s="293" t="e">
        <v>#VALUE!</v>
      </c>
      <c r="X35" s="293" t="e">
        <v>#VALUE!</v>
      </c>
      <c r="Y35" s="293" t="e">
        <v>#VALUE!</v>
      </c>
      <c r="Z35" s="293" t="e">
        <v>#VALUE!</v>
      </c>
      <c r="AA35" s="293" t="e">
        <v>#VALUE!</v>
      </c>
      <c r="AB35" s="293" t="e">
        <v>#VALUE!</v>
      </c>
      <c r="AC35" s="293" t="e">
        <v>#VALUE!</v>
      </c>
      <c r="AD35" s="293" t="e">
        <v>#VALUE!</v>
      </c>
      <c r="AE35" s="293" t="e">
        <v>#VALUE!</v>
      </c>
      <c r="AF35" s="293" t="e">
        <v>#VALUE!</v>
      </c>
      <c r="AG35" s="293" t="e">
        <v>#VALUE!</v>
      </c>
      <c r="AH35" s="65"/>
      <c r="AI35" s="65"/>
      <c r="AJ35" s="65"/>
      <c r="AK35" s="65"/>
      <c r="AL35" s="65"/>
      <c r="AM35" s="113"/>
      <c r="AN35" s="112" t="s">
        <v>5</v>
      </c>
      <c r="AO35" s="293" t="e">
        <v>#VALUE!</v>
      </c>
      <c r="AP35" s="293" t="e">
        <v>#VALUE!</v>
      </c>
      <c r="AQ35" s="293" t="e">
        <v>#VALUE!</v>
      </c>
      <c r="AR35" s="293" t="e">
        <v>#VALUE!</v>
      </c>
      <c r="AS35" s="293" t="e">
        <v>#VALUE!</v>
      </c>
      <c r="AT35" s="293" t="e">
        <v>#VALUE!</v>
      </c>
      <c r="AU35" s="293" t="e">
        <v>#VALUE!</v>
      </c>
      <c r="AV35" s="293" t="e">
        <v>#VALUE!</v>
      </c>
      <c r="AW35" s="293" t="e">
        <v>#VALUE!</v>
      </c>
      <c r="AX35" s="293" t="e">
        <v>#VALUE!</v>
      </c>
      <c r="AY35" s="293" t="e">
        <v>#VALUE!</v>
      </c>
      <c r="AZ35" s="293" t="e">
        <v>#VALUE!</v>
      </c>
      <c r="BA35" s="65"/>
      <c r="BB35" s="65"/>
      <c r="BC35" s="65"/>
      <c r="BD35" s="65"/>
      <c r="BE35" s="65"/>
      <c r="BF35" s="113"/>
      <c r="BG35" s="112" t="s">
        <v>5</v>
      </c>
      <c r="BH35" s="293" t="e">
        <v>#VALUE!</v>
      </c>
      <c r="BI35" s="293" t="e">
        <v>#VALUE!</v>
      </c>
      <c r="BJ35" s="293" t="e">
        <v>#VALUE!</v>
      </c>
      <c r="BK35" s="293" t="e">
        <v>#VALUE!</v>
      </c>
      <c r="BL35" s="293" t="e">
        <v>#VALUE!</v>
      </c>
      <c r="BM35" s="293" t="e">
        <v>#VALUE!</v>
      </c>
      <c r="BN35" s="293" t="e">
        <v>#VALUE!</v>
      </c>
      <c r="BO35" s="293" t="e">
        <v>#VALUE!</v>
      </c>
      <c r="BP35" s="293" t="e">
        <v>#VALUE!</v>
      </c>
      <c r="BQ35" s="293" t="e">
        <v>#VALUE!</v>
      </c>
      <c r="BR35" s="293" t="e">
        <v>#VALUE!</v>
      </c>
      <c r="BS35" s="293" t="e">
        <v>#VALUE!</v>
      </c>
      <c r="BT35" s="65"/>
      <c r="BU35" s="65"/>
      <c r="BV35" s="65"/>
      <c r="BW35" s="65"/>
      <c r="BX35" s="65"/>
      <c r="BY35" s="113"/>
      <c r="BZ35" s="112" t="s">
        <v>5</v>
      </c>
      <c r="CA35" s="293" t="e">
        <v>#VALUE!</v>
      </c>
      <c r="CB35" s="293" t="e">
        <v>#VALUE!</v>
      </c>
      <c r="CC35" s="293" t="e">
        <v>#VALUE!</v>
      </c>
      <c r="CD35" s="293" t="e">
        <v>#VALUE!</v>
      </c>
      <c r="CE35" s="293" t="e">
        <v>#VALUE!</v>
      </c>
      <c r="CF35" s="293" t="e">
        <v>#VALUE!</v>
      </c>
      <c r="CG35" s="293" t="e">
        <v>#VALUE!</v>
      </c>
      <c r="CH35" s="293" t="e">
        <v>#VALUE!</v>
      </c>
      <c r="CI35" s="293" t="e">
        <v>#VALUE!</v>
      </c>
      <c r="CJ35" s="293" t="e">
        <v>#VALUE!</v>
      </c>
      <c r="CK35" s="293" t="e">
        <v>#VALUE!</v>
      </c>
      <c r="CL35" s="293" t="e">
        <v>#VALUE!</v>
      </c>
      <c r="CM35" s="65"/>
      <c r="CN35" s="65"/>
      <c r="CO35" s="65"/>
      <c r="CP35" s="65"/>
      <c r="CQ35" s="65"/>
      <c r="CR35" s="113"/>
      <c r="CS35" s="112" t="s">
        <v>5</v>
      </c>
      <c r="CT35" s="293" t="e">
        <v>#VALUE!</v>
      </c>
      <c r="CU35" s="293" t="e">
        <v>#VALUE!</v>
      </c>
      <c r="CV35" s="293" t="e">
        <v>#VALUE!</v>
      </c>
      <c r="CW35" s="293" t="e">
        <v>#VALUE!</v>
      </c>
      <c r="CX35" s="293" t="e">
        <v>#VALUE!</v>
      </c>
      <c r="CY35" s="293" t="e">
        <v>#VALUE!</v>
      </c>
      <c r="CZ35" s="293" t="e">
        <v>#VALUE!</v>
      </c>
      <c r="DA35" s="293" t="e">
        <v>#VALUE!</v>
      </c>
      <c r="DB35" s="293" t="e">
        <v>#VALUE!</v>
      </c>
      <c r="DC35" s="293" t="e">
        <v>#VALUE!</v>
      </c>
      <c r="DD35" s="293" t="e">
        <v>#VALUE!</v>
      </c>
      <c r="DE35" s="293" t="e">
        <v>#VALUE!</v>
      </c>
      <c r="DF35" s="65"/>
      <c r="DG35" s="65"/>
      <c r="DH35" s="65"/>
      <c r="DI35" s="65"/>
      <c r="DJ35" s="65"/>
      <c r="DK35" s="65"/>
      <c r="DL35" s="65"/>
      <c r="DM35" s="65"/>
      <c r="DN35" s="65"/>
    </row>
    <row r="36" spans="1:118">
      <c r="A36" s="294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294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294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294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294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294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</row>
    <row r="37" spans="1:118">
      <c r="A37" s="294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294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294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294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294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294"/>
      <c r="CS37" s="65"/>
      <c r="CT37" s="65"/>
      <c r="CU37" s="65"/>
      <c r="CV37" s="65"/>
      <c r="CW37" s="65"/>
      <c r="CX37" s="65"/>
      <c r="CY37" s="65"/>
      <c r="CZ37" s="65"/>
      <c r="DA37" s="65"/>
      <c r="DB37" s="65"/>
      <c r="DC37" s="65"/>
      <c r="DD37" s="65"/>
      <c r="DE37" s="65"/>
      <c r="DF37" s="65"/>
      <c r="DG37" s="65"/>
      <c r="DH37" s="65"/>
      <c r="DI37" s="65"/>
      <c r="DJ37" s="65"/>
      <c r="DK37" s="65"/>
      <c r="DL37" s="65"/>
      <c r="DM37" s="65"/>
      <c r="DN37" s="65"/>
    </row>
    <row r="38" spans="1:118">
      <c r="A38" s="116" t="s">
        <v>18</v>
      </c>
      <c r="B38" s="79"/>
      <c r="C38" s="79">
        <v>1</v>
      </c>
      <c r="D38" s="79">
        <v>2</v>
      </c>
      <c r="E38" s="79">
        <v>3</v>
      </c>
      <c r="F38" s="79">
        <v>4</v>
      </c>
      <c r="G38" s="79">
        <v>5</v>
      </c>
      <c r="H38" s="79">
        <v>6</v>
      </c>
      <c r="I38" s="79">
        <v>7</v>
      </c>
      <c r="J38" s="79">
        <v>8</v>
      </c>
      <c r="K38" s="79">
        <v>9</v>
      </c>
      <c r="L38" s="79">
        <v>10</v>
      </c>
      <c r="M38" s="79">
        <v>11</v>
      </c>
      <c r="N38" s="79">
        <v>12</v>
      </c>
      <c r="O38" s="65"/>
      <c r="P38" s="65"/>
      <c r="Q38" s="65"/>
      <c r="R38" s="65"/>
      <c r="S38" s="65"/>
      <c r="T38" s="116" t="s">
        <v>18</v>
      </c>
      <c r="U38" s="79"/>
      <c r="V38" s="79">
        <v>1</v>
      </c>
      <c r="W38" s="79">
        <v>2</v>
      </c>
      <c r="X38" s="79">
        <v>3</v>
      </c>
      <c r="Y38" s="79">
        <v>4</v>
      </c>
      <c r="Z38" s="79">
        <v>5</v>
      </c>
      <c r="AA38" s="79">
        <v>6</v>
      </c>
      <c r="AB38" s="79">
        <v>7</v>
      </c>
      <c r="AC38" s="79">
        <v>8</v>
      </c>
      <c r="AD38" s="79">
        <v>9</v>
      </c>
      <c r="AE38" s="79">
        <v>10</v>
      </c>
      <c r="AF38" s="79">
        <v>11</v>
      </c>
      <c r="AG38" s="79">
        <v>12</v>
      </c>
      <c r="AH38" s="65"/>
      <c r="AI38" s="65"/>
      <c r="AJ38" s="65"/>
      <c r="AK38" s="65"/>
      <c r="AL38" s="65"/>
      <c r="AM38" s="116" t="s">
        <v>18</v>
      </c>
      <c r="AN38" s="79"/>
      <c r="AO38" s="79">
        <v>1</v>
      </c>
      <c r="AP38" s="79">
        <v>2</v>
      </c>
      <c r="AQ38" s="79">
        <v>3</v>
      </c>
      <c r="AR38" s="79">
        <v>4</v>
      </c>
      <c r="AS38" s="79">
        <v>5</v>
      </c>
      <c r="AT38" s="79">
        <v>6</v>
      </c>
      <c r="AU38" s="79">
        <v>7</v>
      </c>
      <c r="AV38" s="79">
        <v>8</v>
      </c>
      <c r="AW38" s="79">
        <v>9</v>
      </c>
      <c r="AX38" s="79">
        <v>10</v>
      </c>
      <c r="AY38" s="79">
        <v>11</v>
      </c>
      <c r="AZ38" s="79">
        <v>12</v>
      </c>
      <c r="BA38" s="65"/>
      <c r="BB38" s="65"/>
      <c r="BC38" s="65"/>
      <c r="BD38" s="65"/>
      <c r="BE38" s="65"/>
      <c r="BF38" s="116" t="s">
        <v>18</v>
      </c>
      <c r="BG38" s="79"/>
      <c r="BH38" s="79">
        <v>1</v>
      </c>
      <c r="BI38" s="79">
        <v>2</v>
      </c>
      <c r="BJ38" s="79">
        <v>3</v>
      </c>
      <c r="BK38" s="79">
        <v>4</v>
      </c>
      <c r="BL38" s="79">
        <v>5</v>
      </c>
      <c r="BM38" s="79">
        <v>6</v>
      </c>
      <c r="BN38" s="79">
        <v>7</v>
      </c>
      <c r="BO38" s="79">
        <v>8</v>
      </c>
      <c r="BP38" s="79">
        <v>9</v>
      </c>
      <c r="BQ38" s="79">
        <v>10</v>
      </c>
      <c r="BR38" s="79">
        <v>11</v>
      </c>
      <c r="BS38" s="79">
        <v>12</v>
      </c>
      <c r="BT38" s="65"/>
      <c r="BU38" s="65"/>
      <c r="BV38" s="65"/>
      <c r="BW38" s="65"/>
      <c r="BX38" s="65"/>
      <c r="BY38" s="116" t="s">
        <v>18</v>
      </c>
      <c r="BZ38" s="79"/>
      <c r="CA38" s="79">
        <v>1</v>
      </c>
      <c r="CB38" s="79">
        <v>2</v>
      </c>
      <c r="CC38" s="79">
        <v>3</v>
      </c>
      <c r="CD38" s="79">
        <v>4</v>
      </c>
      <c r="CE38" s="79">
        <v>5</v>
      </c>
      <c r="CF38" s="79">
        <v>6</v>
      </c>
      <c r="CG38" s="79">
        <v>7</v>
      </c>
      <c r="CH38" s="79">
        <v>8</v>
      </c>
      <c r="CI38" s="79">
        <v>9</v>
      </c>
      <c r="CJ38" s="79">
        <v>10</v>
      </c>
      <c r="CK38" s="79">
        <v>11</v>
      </c>
      <c r="CL38" s="79">
        <v>12</v>
      </c>
      <c r="CM38" s="65"/>
      <c r="CN38" s="65"/>
      <c r="CO38" s="65"/>
      <c r="CP38" s="65"/>
      <c r="CQ38" s="65"/>
      <c r="CR38" s="116" t="s">
        <v>18</v>
      </c>
      <c r="CS38" s="79"/>
      <c r="CT38" s="79">
        <v>1</v>
      </c>
      <c r="CU38" s="79">
        <v>2</v>
      </c>
      <c r="CV38" s="79">
        <v>3</v>
      </c>
      <c r="CW38" s="79">
        <v>4</v>
      </c>
      <c r="CX38" s="79">
        <v>5</v>
      </c>
      <c r="CY38" s="79">
        <v>6</v>
      </c>
      <c r="CZ38" s="79">
        <v>7</v>
      </c>
      <c r="DA38" s="79">
        <v>8</v>
      </c>
      <c r="DB38" s="79">
        <v>9</v>
      </c>
      <c r="DC38" s="79">
        <v>10</v>
      </c>
      <c r="DD38" s="79">
        <v>11</v>
      </c>
      <c r="DE38" s="79">
        <v>12</v>
      </c>
      <c r="DF38" s="65"/>
      <c r="DG38" s="65"/>
      <c r="DH38" s="65"/>
      <c r="DI38" s="65"/>
      <c r="DJ38" s="65"/>
      <c r="DK38" s="65"/>
      <c r="DL38" s="65"/>
      <c r="DM38" s="65"/>
      <c r="DN38" s="65"/>
    </row>
    <row r="39" spans="1:118">
      <c r="A39" s="113"/>
      <c r="B39" s="111" t="s">
        <v>0</v>
      </c>
      <c r="C39" s="292">
        <f>DataInput!B14</f>
        <v>0</v>
      </c>
      <c r="D39" s="292">
        <f>DataInput!C14</f>
        <v>0</v>
      </c>
      <c r="E39" s="292">
        <f>DataInput!D14</f>
        <v>0</v>
      </c>
      <c r="F39" s="292">
        <f>DataInput!E14</f>
        <v>0</v>
      </c>
      <c r="G39" s="292">
        <f>DataInput!F14</f>
        <v>0</v>
      </c>
      <c r="H39" s="292">
        <f>DataInput!G14</f>
        <v>0</v>
      </c>
      <c r="I39" s="292">
        <f>DataInput!H14</f>
        <v>0</v>
      </c>
      <c r="J39" s="292">
        <f>DataInput!I14</f>
        <v>0</v>
      </c>
      <c r="K39" s="292">
        <f>DataInput!J14</f>
        <v>0</v>
      </c>
      <c r="L39" s="292">
        <f>DataInput!K14</f>
        <v>0</v>
      </c>
      <c r="M39" s="292">
        <f>DataInput!L14</f>
        <v>0</v>
      </c>
      <c r="N39" s="292">
        <f>DataInput!M14</f>
        <v>0</v>
      </c>
      <c r="O39" s="65"/>
      <c r="P39" s="65"/>
      <c r="Q39" s="65"/>
      <c r="R39" s="65"/>
      <c r="S39" s="65"/>
      <c r="T39" s="113"/>
      <c r="U39" s="111" t="s">
        <v>0</v>
      </c>
      <c r="V39" s="292">
        <f>DataInput!U14</f>
        <v>0</v>
      </c>
      <c r="W39" s="292">
        <f>DataInput!V14</f>
        <v>0</v>
      </c>
      <c r="X39" s="292">
        <f>DataInput!W14</f>
        <v>0</v>
      </c>
      <c r="Y39" s="292">
        <f>DataInput!X14</f>
        <v>0</v>
      </c>
      <c r="Z39" s="292">
        <f>DataInput!Y14</f>
        <v>0</v>
      </c>
      <c r="AA39" s="292">
        <f>DataInput!Z14</f>
        <v>0</v>
      </c>
      <c r="AB39" s="292">
        <f>DataInput!AA14</f>
        <v>0</v>
      </c>
      <c r="AC39" s="292">
        <f>DataInput!AB14</f>
        <v>0</v>
      </c>
      <c r="AD39" s="292">
        <f>DataInput!AC14</f>
        <v>0</v>
      </c>
      <c r="AE39" s="292">
        <f>DataInput!AD14</f>
        <v>0</v>
      </c>
      <c r="AF39" s="292">
        <f>DataInput!AE14</f>
        <v>0</v>
      </c>
      <c r="AG39" s="292">
        <f>DataInput!AF14</f>
        <v>0</v>
      </c>
      <c r="AH39" s="65"/>
      <c r="AI39" s="65"/>
      <c r="AJ39" s="65"/>
      <c r="AK39" s="65"/>
      <c r="AL39" s="65"/>
      <c r="AM39" s="113"/>
      <c r="AN39" s="111" t="s">
        <v>0</v>
      </c>
      <c r="AO39" s="292">
        <f>DataInput!AN14</f>
        <v>0</v>
      </c>
      <c r="AP39" s="292">
        <f>DataInput!AO14</f>
        <v>0</v>
      </c>
      <c r="AQ39" s="292">
        <f>DataInput!AP14</f>
        <v>0</v>
      </c>
      <c r="AR39" s="292">
        <f>DataInput!AQ14</f>
        <v>0</v>
      </c>
      <c r="AS39" s="292">
        <f>DataInput!AR14</f>
        <v>0</v>
      </c>
      <c r="AT39" s="292">
        <f>DataInput!AS14</f>
        <v>0</v>
      </c>
      <c r="AU39" s="292">
        <f>DataInput!AT14</f>
        <v>0</v>
      </c>
      <c r="AV39" s="292">
        <f>DataInput!AU14</f>
        <v>0</v>
      </c>
      <c r="AW39" s="292">
        <f>DataInput!AV14</f>
        <v>0</v>
      </c>
      <c r="AX39" s="292">
        <f>DataInput!AW14</f>
        <v>0</v>
      </c>
      <c r="AY39" s="292">
        <f>DataInput!AX14</f>
        <v>0</v>
      </c>
      <c r="AZ39" s="292">
        <f>DataInput!AY14</f>
        <v>0</v>
      </c>
      <c r="BA39" s="65"/>
      <c r="BB39" s="65"/>
      <c r="BC39" s="65"/>
      <c r="BD39" s="65"/>
      <c r="BE39" s="65"/>
      <c r="BF39" s="113"/>
      <c r="BG39" s="111" t="s">
        <v>0</v>
      </c>
      <c r="BH39" s="292">
        <f>DataInput!BG14</f>
        <v>0</v>
      </c>
      <c r="BI39" s="292">
        <f>DataInput!BH14</f>
        <v>0</v>
      </c>
      <c r="BJ39" s="292">
        <f>DataInput!BI14</f>
        <v>0</v>
      </c>
      <c r="BK39" s="292">
        <f>DataInput!BJ14</f>
        <v>0</v>
      </c>
      <c r="BL39" s="292">
        <f>DataInput!BK14</f>
        <v>0</v>
      </c>
      <c r="BM39" s="292">
        <f>DataInput!BL14</f>
        <v>0</v>
      </c>
      <c r="BN39" s="292">
        <f>DataInput!BM14</f>
        <v>0</v>
      </c>
      <c r="BO39" s="292">
        <f>DataInput!BN14</f>
        <v>0</v>
      </c>
      <c r="BP39" s="292">
        <f>DataInput!BO14</f>
        <v>0</v>
      </c>
      <c r="BQ39" s="292">
        <f>DataInput!BP14</f>
        <v>0</v>
      </c>
      <c r="BR39" s="292">
        <f>DataInput!BQ14</f>
        <v>0</v>
      </c>
      <c r="BS39" s="292">
        <f>DataInput!BR14</f>
        <v>0</v>
      </c>
      <c r="BT39" s="65"/>
      <c r="BU39" s="65"/>
      <c r="BV39" s="65"/>
      <c r="BW39" s="65"/>
      <c r="BX39" s="65"/>
      <c r="BY39" s="113"/>
      <c r="BZ39" s="111" t="s">
        <v>0</v>
      </c>
      <c r="CA39" s="292">
        <f>DataInput!BZ14</f>
        <v>0</v>
      </c>
      <c r="CB39" s="292">
        <f>DataInput!CA14</f>
        <v>0</v>
      </c>
      <c r="CC39" s="292">
        <f>DataInput!CB14</f>
        <v>0</v>
      </c>
      <c r="CD39" s="292">
        <f>DataInput!CC14</f>
        <v>0</v>
      </c>
      <c r="CE39" s="292">
        <f>DataInput!CD14</f>
        <v>0</v>
      </c>
      <c r="CF39" s="292">
        <f>DataInput!CE14</f>
        <v>0</v>
      </c>
      <c r="CG39" s="292">
        <f>DataInput!CF14</f>
        <v>0</v>
      </c>
      <c r="CH39" s="292">
        <f>DataInput!CG14</f>
        <v>0</v>
      </c>
      <c r="CI39" s="292">
        <f>DataInput!CH14</f>
        <v>0</v>
      </c>
      <c r="CJ39" s="292">
        <f>DataInput!CI14</f>
        <v>0</v>
      </c>
      <c r="CK39" s="292">
        <f>DataInput!CJ14</f>
        <v>0</v>
      </c>
      <c r="CL39" s="292">
        <f>DataInput!CK14</f>
        <v>0</v>
      </c>
      <c r="CM39" s="65"/>
      <c r="CN39" s="65"/>
      <c r="CO39" s="65"/>
      <c r="CP39" s="65"/>
      <c r="CQ39" s="65"/>
      <c r="CR39" s="113"/>
      <c r="CS39" s="111" t="s">
        <v>0</v>
      </c>
      <c r="CT39" s="292">
        <f>DataInput!CS14</f>
        <v>0</v>
      </c>
      <c r="CU39" s="292">
        <f>DataInput!CT14</f>
        <v>0</v>
      </c>
      <c r="CV39" s="292">
        <f>DataInput!CU14</f>
        <v>0</v>
      </c>
      <c r="CW39" s="292">
        <f>DataInput!CV14</f>
        <v>0</v>
      </c>
      <c r="CX39" s="292">
        <f>DataInput!CW14</f>
        <v>0</v>
      </c>
      <c r="CY39" s="292">
        <f>DataInput!CX14</f>
        <v>0</v>
      </c>
      <c r="CZ39" s="292">
        <f>DataInput!CY14</f>
        <v>0</v>
      </c>
      <c r="DA39" s="292">
        <f>DataInput!CZ14</f>
        <v>0</v>
      </c>
      <c r="DB39" s="292">
        <f>DataInput!DA14</f>
        <v>0</v>
      </c>
      <c r="DC39" s="292">
        <f>DataInput!DB14</f>
        <v>0</v>
      </c>
      <c r="DD39" s="292">
        <f>DataInput!DC14</f>
        <v>0</v>
      </c>
      <c r="DE39" s="292">
        <f>DataInput!DD14</f>
        <v>0</v>
      </c>
      <c r="DF39" s="65"/>
      <c r="DG39" s="65"/>
      <c r="DH39" s="65"/>
      <c r="DI39" s="65"/>
      <c r="DJ39" s="65"/>
      <c r="DK39" s="65"/>
      <c r="DL39" s="65"/>
      <c r="DM39" s="65"/>
      <c r="DN39" s="65"/>
    </row>
    <row r="40" spans="1:118">
      <c r="A40" s="113"/>
      <c r="B40" s="117" t="s">
        <v>1</v>
      </c>
      <c r="C40" s="149">
        <f>DataInput!B24</f>
        <v>0</v>
      </c>
      <c r="D40" s="149">
        <f>DataInput!C24</f>
        <v>0</v>
      </c>
      <c r="E40" s="149">
        <f>DataInput!D24</f>
        <v>0</v>
      </c>
      <c r="F40" s="149">
        <f>DataInput!E24</f>
        <v>0</v>
      </c>
      <c r="G40" s="149">
        <f>DataInput!F24</f>
        <v>0</v>
      </c>
      <c r="H40" s="149">
        <f>DataInput!G24</f>
        <v>0</v>
      </c>
      <c r="I40" s="149">
        <f>DataInput!H24</f>
        <v>0</v>
      </c>
      <c r="J40" s="149">
        <f>DataInput!I24</f>
        <v>0</v>
      </c>
      <c r="K40" s="149">
        <f>DataInput!J24</f>
        <v>0</v>
      </c>
      <c r="L40" s="149">
        <f>DataInput!K24</f>
        <v>0</v>
      </c>
      <c r="M40" s="149">
        <f>DataInput!L24</f>
        <v>0</v>
      </c>
      <c r="N40" s="149">
        <f>DataInput!M24</f>
        <v>0</v>
      </c>
      <c r="O40" s="65"/>
      <c r="P40" s="65"/>
      <c r="Q40" s="65"/>
      <c r="R40" s="65"/>
      <c r="S40" s="65"/>
      <c r="T40" s="113"/>
      <c r="U40" s="117" t="s">
        <v>1</v>
      </c>
      <c r="V40" s="149">
        <f>DataInput!U24</f>
        <v>0</v>
      </c>
      <c r="W40" s="149">
        <f>DataInput!V24</f>
        <v>0</v>
      </c>
      <c r="X40" s="149">
        <f>DataInput!W24</f>
        <v>0</v>
      </c>
      <c r="Y40" s="149">
        <f>DataInput!X24</f>
        <v>0</v>
      </c>
      <c r="Z40" s="149">
        <f>DataInput!Y24</f>
        <v>0</v>
      </c>
      <c r="AA40" s="149">
        <f>DataInput!Z24</f>
        <v>0</v>
      </c>
      <c r="AB40" s="149">
        <f>DataInput!AA24</f>
        <v>0</v>
      </c>
      <c r="AC40" s="149">
        <f>DataInput!AB24</f>
        <v>0</v>
      </c>
      <c r="AD40" s="149">
        <f>DataInput!AC24</f>
        <v>0</v>
      </c>
      <c r="AE40" s="149">
        <f>DataInput!AD24</f>
        <v>0</v>
      </c>
      <c r="AF40" s="149">
        <f>DataInput!AE24</f>
        <v>0</v>
      </c>
      <c r="AG40" s="149">
        <f>DataInput!AF24</f>
        <v>0</v>
      </c>
      <c r="AH40" s="65"/>
      <c r="AI40" s="65"/>
      <c r="AJ40" s="65"/>
      <c r="AK40" s="65"/>
      <c r="AL40" s="65"/>
      <c r="AM40" s="113"/>
      <c r="AN40" s="117" t="s">
        <v>1</v>
      </c>
      <c r="AO40" s="149">
        <f>DataInput!AN24</f>
        <v>0</v>
      </c>
      <c r="AP40" s="149">
        <f>DataInput!AO24</f>
        <v>0</v>
      </c>
      <c r="AQ40" s="149">
        <f>DataInput!AP24</f>
        <v>0</v>
      </c>
      <c r="AR40" s="149">
        <f>DataInput!AQ24</f>
        <v>0</v>
      </c>
      <c r="AS40" s="149">
        <f>DataInput!AR24</f>
        <v>0</v>
      </c>
      <c r="AT40" s="149">
        <f>DataInput!AS24</f>
        <v>0</v>
      </c>
      <c r="AU40" s="149">
        <f>DataInput!AT24</f>
        <v>0</v>
      </c>
      <c r="AV40" s="149">
        <f>DataInput!AU24</f>
        <v>0</v>
      </c>
      <c r="AW40" s="149">
        <f>DataInput!AV24</f>
        <v>0</v>
      </c>
      <c r="AX40" s="149">
        <f>DataInput!AW24</f>
        <v>0</v>
      </c>
      <c r="AY40" s="149">
        <f>DataInput!AX24</f>
        <v>0</v>
      </c>
      <c r="AZ40" s="149">
        <f>DataInput!AY24</f>
        <v>0</v>
      </c>
      <c r="BA40" s="65"/>
      <c r="BB40" s="65"/>
      <c r="BC40" s="65"/>
      <c r="BD40" s="65"/>
      <c r="BE40" s="65"/>
      <c r="BF40" s="113"/>
      <c r="BG40" s="117" t="s">
        <v>1</v>
      </c>
      <c r="BH40" s="149">
        <f>DataInput!BG24</f>
        <v>0</v>
      </c>
      <c r="BI40" s="149">
        <f>DataInput!BH24</f>
        <v>0</v>
      </c>
      <c r="BJ40" s="149">
        <f>DataInput!BI24</f>
        <v>0</v>
      </c>
      <c r="BK40" s="149">
        <f>DataInput!BJ24</f>
        <v>0</v>
      </c>
      <c r="BL40" s="149">
        <f>DataInput!BK24</f>
        <v>0</v>
      </c>
      <c r="BM40" s="149">
        <f>DataInput!BL24</f>
        <v>0</v>
      </c>
      <c r="BN40" s="149">
        <f>DataInput!BM24</f>
        <v>0</v>
      </c>
      <c r="BO40" s="149">
        <f>DataInput!BN24</f>
        <v>0</v>
      </c>
      <c r="BP40" s="149">
        <f>DataInput!BO24</f>
        <v>0</v>
      </c>
      <c r="BQ40" s="149">
        <f>DataInput!BP24</f>
        <v>0</v>
      </c>
      <c r="BR40" s="149">
        <f>DataInput!BQ24</f>
        <v>0</v>
      </c>
      <c r="BS40" s="149">
        <f>DataInput!BR24</f>
        <v>0</v>
      </c>
      <c r="BT40" s="65"/>
      <c r="BU40" s="65"/>
      <c r="BV40" s="65"/>
      <c r="BW40" s="65"/>
      <c r="BX40" s="65"/>
      <c r="BY40" s="113"/>
      <c r="BZ40" s="117" t="s">
        <v>1</v>
      </c>
      <c r="CA40" s="149">
        <f>DataInput!BZ24</f>
        <v>0</v>
      </c>
      <c r="CB40" s="149">
        <f>DataInput!CA24</f>
        <v>0</v>
      </c>
      <c r="CC40" s="149">
        <f>DataInput!CB24</f>
        <v>0</v>
      </c>
      <c r="CD40" s="149">
        <f>DataInput!CC24</f>
        <v>0</v>
      </c>
      <c r="CE40" s="149">
        <f>DataInput!CD24</f>
        <v>0</v>
      </c>
      <c r="CF40" s="149">
        <f>DataInput!CE24</f>
        <v>0</v>
      </c>
      <c r="CG40" s="149">
        <f>DataInput!CF24</f>
        <v>0</v>
      </c>
      <c r="CH40" s="149">
        <f>DataInput!CG24</f>
        <v>0</v>
      </c>
      <c r="CI40" s="149">
        <f>DataInput!CH24</f>
        <v>0</v>
      </c>
      <c r="CJ40" s="149">
        <f>DataInput!CI24</f>
        <v>0</v>
      </c>
      <c r="CK40" s="149">
        <f>DataInput!CJ24</f>
        <v>0</v>
      </c>
      <c r="CL40" s="149">
        <f>DataInput!CK24</f>
        <v>0</v>
      </c>
      <c r="CM40" s="65"/>
      <c r="CN40" s="65"/>
      <c r="CO40" s="65"/>
      <c r="CP40" s="65"/>
      <c r="CQ40" s="65"/>
      <c r="CR40" s="113"/>
      <c r="CS40" s="117" t="s">
        <v>1</v>
      </c>
      <c r="CT40" s="149">
        <f>DataInput!CS24</f>
        <v>0</v>
      </c>
      <c r="CU40" s="149">
        <f>DataInput!CT24</f>
        <v>0</v>
      </c>
      <c r="CV40" s="149">
        <f>DataInput!CU24</f>
        <v>0</v>
      </c>
      <c r="CW40" s="149">
        <f>DataInput!CV24</f>
        <v>0</v>
      </c>
      <c r="CX40" s="149">
        <f>DataInput!CW24</f>
        <v>0</v>
      </c>
      <c r="CY40" s="149">
        <f>DataInput!CX24</f>
        <v>0</v>
      </c>
      <c r="CZ40" s="149">
        <f>DataInput!CY24</f>
        <v>0</v>
      </c>
      <c r="DA40" s="149">
        <f>DataInput!CZ24</f>
        <v>0</v>
      </c>
      <c r="DB40" s="149">
        <f>DataInput!DA24</f>
        <v>0</v>
      </c>
      <c r="DC40" s="149">
        <f>DataInput!DB24</f>
        <v>0</v>
      </c>
      <c r="DD40" s="149">
        <f>DataInput!DC24</f>
        <v>0</v>
      </c>
      <c r="DE40" s="149">
        <f>DataInput!DD24</f>
        <v>0</v>
      </c>
      <c r="DF40" s="65"/>
      <c r="DG40" s="65"/>
      <c r="DH40" s="65"/>
      <c r="DI40" s="65"/>
      <c r="DJ40" s="65"/>
      <c r="DK40" s="65"/>
      <c r="DL40" s="65"/>
      <c r="DM40" s="65"/>
      <c r="DN40" s="65"/>
    </row>
    <row r="41" spans="1:118">
      <c r="A41" s="113"/>
      <c r="B41" s="117" t="s">
        <v>2</v>
      </c>
      <c r="C41" s="158">
        <f>DataInput!B34</f>
        <v>0</v>
      </c>
      <c r="D41" s="158">
        <f>DataInput!C34</f>
        <v>0</v>
      </c>
      <c r="E41" s="158">
        <f>DataInput!D34</f>
        <v>0</v>
      </c>
      <c r="F41" s="158">
        <f>DataInput!E34</f>
        <v>0</v>
      </c>
      <c r="G41" s="158">
        <f>DataInput!F34</f>
        <v>0</v>
      </c>
      <c r="H41" s="158">
        <f>DataInput!G34</f>
        <v>0</v>
      </c>
      <c r="I41" s="158">
        <f>DataInput!H34</f>
        <v>0</v>
      </c>
      <c r="J41" s="158">
        <f>DataInput!I34</f>
        <v>0</v>
      </c>
      <c r="K41" s="158">
        <f>DataInput!J34</f>
        <v>0</v>
      </c>
      <c r="L41" s="158">
        <f>DataInput!K34</f>
        <v>0</v>
      </c>
      <c r="M41" s="158">
        <f>DataInput!L34</f>
        <v>0</v>
      </c>
      <c r="N41" s="158">
        <f>DataInput!M34</f>
        <v>0</v>
      </c>
      <c r="O41" s="65"/>
      <c r="P41" s="65"/>
      <c r="Q41" s="65"/>
      <c r="R41" s="65"/>
      <c r="S41" s="65"/>
      <c r="T41" s="113"/>
      <c r="U41" s="117" t="s">
        <v>2</v>
      </c>
      <c r="V41" s="158">
        <f>DataInput!U34</f>
        <v>0</v>
      </c>
      <c r="W41" s="158">
        <f>DataInput!V34</f>
        <v>0</v>
      </c>
      <c r="X41" s="158">
        <f>DataInput!W34</f>
        <v>0</v>
      </c>
      <c r="Y41" s="158">
        <f>DataInput!X34</f>
        <v>0</v>
      </c>
      <c r="Z41" s="158">
        <f>DataInput!Y34</f>
        <v>0</v>
      </c>
      <c r="AA41" s="158">
        <f>DataInput!Z34</f>
        <v>0</v>
      </c>
      <c r="AB41" s="158">
        <f>DataInput!AA34</f>
        <v>0</v>
      </c>
      <c r="AC41" s="158">
        <f>DataInput!AB34</f>
        <v>0</v>
      </c>
      <c r="AD41" s="158">
        <f>DataInput!AC34</f>
        <v>0</v>
      </c>
      <c r="AE41" s="158">
        <f>DataInput!AD34</f>
        <v>0</v>
      </c>
      <c r="AF41" s="158">
        <f>DataInput!AE34</f>
        <v>0</v>
      </c>
      <c r="AG41" s="158">
        <f>DataInput!AF34</f>
        <v>0</v>
      </c>
      <c r="AH41" s="65"/>
      <c r="AI41" s="65"/>
      <c r="AJ41" s="65"/>
      <c r="AK41" s="65"/>
      <c r="AL41" s="65"/>
      <c r="AM41" s="113"/>
      <c r="AN41" s="117" t="s">
        <v>2</v>
      </c>
      <c r="AO41" s="158">
        <f>DataInput!AN34</f>
        <v>0</v>
      </c>
      <c r="AP41" s="158">
        <f>DataInput!AO34</f>
        <v>0</v>
      </c>
      <c r="AQ41" s="158">
        <f>DataInput!AP34</f>
        <v>0</v>
      </c>
      <c r="AR41" s="158">
        <f>DataInput!AQ34</f>
        <v>0</v>
      </c>
      <c r="AS41" s="158">
        <f>DataInput!AR34</f>
        <v>0</v>
      </c>
      <c r="AT41" s="158">
        <f>DataInput!AS34</f>
        <v>0</v>
      </c>
      <c r="AU41" s="158">
        <f>DataInput!AT34</f>
        <v>0</v>
      </c>
      <c r="AV41" s="158">
        <f>DataInput!AU34</f>
        <v>0</v>
      </c>
      <c r="AW41" s="158">
        <f>DataInput!AV34</f>
        <v>0</v>
      </c>
      <c r="AX41" s="158">
        <f>DataInput!AW34</f>
        <v>0</v>
      </c>
      <c r="AY41" s="158">
        <f>DataInput!AX34</f>
        <v>0</v>
      </c>
      <c r="AZ41" s="158">
        <f>DataInput!AY34</f>
        <v>0</v>
      </c>
      <c r="BA41" s="65"/>
      <c r="BB41" s="65"/>
      <c r="BC41" s="65"/>
      <c r="BD41" s="65"/>
      <c r="BE41" s="65"/>
      <c r="BF41" s="113"/>
      <c r="BG41" s="117" t="s">
        <v>2</v>
      </c>
      <c r="BH41" s="158">
        <f>DataInput!BG34</f>
        <v>0</v>
      </c>
      <c r="BI41" s="158">
        <f>DataInput!BH34</f>
        <v>0</v>
      </c>
      <c r="BJ41" s="158">
        <f>DataInput!BI34</f>
        <v>0</v>
      </c>
      <c r="BK41" s="158">
        <f>DataInput!BJ34</f>
        <v>0</v>
      </c>
      <c r="BL41" s="158">
        <f>DataInput!BK34</f>
        <v>0</v>
      </c>
      <c r="BM41" s="158">
        <f>DataInput!BL34</f>
        <v>0</v>
      </c>
      <c r="BN41" s="158">
        <f>DataInput!BM34</f>
        <v>0</v>
      </c>
      <c r="BO41" s="158">
        <f>DataInput!BN34</f>
        <v>0</v>
      </c>
      <c r="BP41" s="158">
        <f>DataInput!BO34</f>
        <v>0</v>
      </c>
      <c r="BQ41" s="158">
        <f>DataInput!BP34</f>
        <v>0</v>
      </c>
      <c r="BR41" s="158">
        <f>DataInput!BQ34</f>
        <v>0</v>
      </c>
      <c r="BS41" s="158">
        <f>DataInput!BR34</f>
        <v>0</v>
      </c>
      <c r="BT41" s="65"/>
      <c r="BU41" s="65"/>
      <c r="BV41" s="65"/>
      <c r="BW41" s="65"/>
      <c r="BX41" s="65"/>
      <c r="BY41" s="113"/>
      <c r="BZ41" s="117" t="s">
        <v>2</v>
      </c>
      <c r="CA41" s="158">
        <f>DataInput!BZ34</f>
        <v>0</v>
      </c>
      <c r="CB41" s="158">
        <f>DataInput!CA34</f>
        <v>0</v>
      </c>
      <c r="CC41" s="158">
        <f>DataInput!CB34</f>
        <v>0</v>
      </c>
      <c r="CD41" s="158">
        <f>DataInput!CC34</f>
        <v>0</v>
      </c>
      <c r="CE41" s="158">
        <f>DataInput!CD34</f>
        <v>0</v>
      </c>
      <c r="CF41" s="158">
        <f>DataInput!CE34</f>
        <v>0</v>
      </c>
      <c r="CG41" s="158">
        <f>DataInput!CF34</f>
        <v>0</v>
      </c>
      <c r="CH41" s="158">
        <f>DataInput!CG34</f>
        <v>0</v>
      </c>
      <c r="CI41" s="158">
        <f>DataInput!CH34</f>
        <v>0</v>
      </c>
      <c r="CJ41" s="158">
        <f>DataInput!CI34</f>
        <v>0</v>
      </c>
      <c r="CK41" s="158">
        <f>DataInput!CJ34</f>
        <v>0</v>
      </c>
      <c r="CL41" s="158">
        <f>DataInput!CK34</f>
        <v>0</v>
      </c>
      <c r="CM41" s="65"/>
      <c r="CN41" s="65"/>
      <c r="CO41" s="65"/>
      <c r="CP41" s="65"/>
      <c r="CQ41" s="65"/>
      <c r="CR41" s="113"/>
      <c r="CS41" s="117" t="s">
        <v>2</v>
      </c>
      <c r="CT41" s="158">
        <f>DataInput!CS34</f>
        <v>0</v>
      </c>
      <c r="CU41" s="158">
        <f>DataInput!CT34</f>
        <v>0</v>
      </c>
      <c r="CV41" s="158">
        <f>DataInput!CU34</f>
        <v>0</v>
      </c>
      <c r="CW41" s="158">
        <f>DataInput!CV34</f>
        <v>0</v>
      </c>
      <c r="CX41" s="158">
        <f>DataInput!CW34</f>
        <v>0</v>
      </c>
      <c r="CY41" s="158">
        <f>DataInput!CX34</f>
        <v>0</v>
      </c>
      <c r="CZ41" s="158">
        <f>DataInput!CY34</f>
        <v>0</v>
      </c>
      <c r="DA41" s="158">
        <f>DataInput!CZ34</f>
        <v>0</v>
      </c>
      <c r="DB41" s="158">
        <f>DataInput!DA34</f>
        <v>0</v>
      </c>
      <c r="DC41" s="158">
        <f>DataInput!DB34</f>
        <v>0</v>
      </c>
      <c r="DD41" s="158">
        <f>DataInput!DC34</f>
        <v>0</v>
      </c>
      <c r="DE41" s="158">
        <f>DataInput!DD34</f>
        <v>0</v>
      </c>
      <c r="DF41" s="65"/>
      <c r="DG41" s="65"/>
      <c r="DH41" s="65"/>
      <c r="DI41" s="65"/>
      <c r="DJ41" s="65"/>
      <c r="DK41" s="65"/>
      <c r="DL41" s="65"/>
      <c r="DM41" s="65"/>
      <c r="DN41" s="65"/>
    </row>
    <row r="42" spans="1:118">
      <c r="A42" s="113"/>
      <c r="B42" s="111" t="s">
        <v>3</v>
      </c>
      <c r="C42" s="292" t="e">
        <f t="array" ref="C42:C44">MMULT(DataInput!$G$5:$I$7,C39:C41)</f>
        <v>#VALUE!</v>
      </c>
      <c r="D42" s="292" t="e">
        <f t="array" ref="D42:D44">MMULT(DataInput!$G$5:$I$7,D39:D41)</f>
        <v>#VALUE!</v>
      </c>
      <c r="E42" s="292" t="e">
        <f t="array" ref="E42:E44">MMULT(DataInput!$G$5:$I$7,E39:E41)</f>
        <v>#VALUE!</v>
      </c>
      <c r="F42" s="292" t="e">
        <f t="array" ref="F42:F44">MMULT(DataInput!$G$5:$I$7,F39:F41)</f>
        <v>#VALUE!</v>
      </c>
      <c r="G42" s="292" t="e">
        <f t="array" ref="G42:G44">MMULT(DataInput!$G$5:$I$7,G39:G41)</f>
        <v>#VALUE!</v>
      </c>
      <c r="H42" s="292" t="e">
        <f t="array" ref="H42:H44">MMULT(DataInput!$G$5:$I$7,H39:H41)</f>
        <v>#VALUE!</v>
      </c>
      <c r="I42" s="292" t="e">
        <f t="array" ref="I42:I44">MMULT(DataInput!$G$5:$I$7,I39:I41)</f>
        <v>#VALUE!</v>
      </c>
      <c r="J42" s="292" t="e">
        <f t="array" ref="J42:J44">MMULT(DataInput!$G$5:$I$7,J39:J41)</f>
        <v>#VALUE!</v>
      </c>
      <c r="K42" s="292" t="e">
        <f t="array" ref="K42:K44">MMULT(DataInput!$G$5:$I$7,K39:K41)</f>
        <v>#VALUE!</v>
      </c>
      <c r="L42" s="292" t="e">
        <f t="array" ref="L42:L44">MMULT(DataInput!$G$5:$I$7,L39:L41)</f>
        <v>#VALUE!</v>
      </c>
      <c r="M42" s="292" t="e">
        <f t="array" ref="M42:M44">MMULT(DataInput!$G$5:$I$7,M39:M41)</f>
        <v>#VALUE!</v>
      </c>
      <c r="N42" s="292" t="e">
        <f t="array" ref="N42:N44">MMULT(DataInput!$G$5:$I$7,N39:N41)</f>
        <v>#VALUE!</v>
      </c>
      <c r="O42" s="65"/>
      <c r="P42" s="65"/>
      <c r="Q42" s="65"/>
      <c r="R42" s="65"/>
      <c r="S42" s="65"/>
      <c r="T42" s="113"/>
      <c r="U42" s="111" t="s">
        <v>3</v>
      </c>
      <c r="V42" s="292" t="e">
        <f t="array" ref="V42:V44">MMULT(DataInput!$Z$5:$AB$7,V39:V41)</f>
        <v>#VALUE!</v>
      </c>
      <c r="W42" s="292" t="e">
        <f t="array" ref="W42:W44">MMULT(DataInput!$Z$5:$AB$7,W39:W41)</f>
        <v>#VALUE!</v>
      </c>
      <c r="X42" s="292" t="e">
        <f t="array" ref="X42:X44">MMULT(DataInput!$Z$5:$AB$7,X39:X41)</f>
        <v>#VALUE!</v>
      </c>
      <c r="Y42" s="292" t="e">
        <f t="array" ref="Y42:Y44">MMULT(DataInput!$Z$5:$AB$7,Y39:Y41)</f>
        <v>#VALUE!</v>
      </c>
      <c r="Z42" s="292" t="e">
        <f t="array" ref="Z42:Z44">MMULT(DataInput!$Z$5:$AB$7,Z39:Z41)</f>
        <v>#VALUE!</v>
      </c>
      <c r="AA42" s="292" t="e">
        <f t="array" ref="AA42:AA44">MMULT(DataInput!$Z$5:$AB$7,AA39:AA41)</f>
        <v>#VALUE!</v>
      </c>
      <c r="AB42" s="292" t="e">
        <f t="array" ref="AB42:AB44">MMULT(DataInput!$Z$5:$AB$7,AB39:AB41)</f>
        <v>#VALUE!</v>
      </c>
      <c r="AC42" s="292" t="e">
        <f t="array" ref="AC42:AC44">MMULT(DataInput!$Z$5:$AB$7,AC39:AC41)</f>
        <v>#VALUE!</v>
      </c>
      <c r="AD42" s="292" t="e">
        <f t="array" ref="AD42:AD44">MMULT(DataInput!$Z$5:$AB$7,AD39:AD41)</f>
        <v>#VALUE!</v>
      </c>
      <c r="AE42" s="292" t="e">
        <f t="array" ref="AE42:AE44">MMULT(DataInput!$Z$5:$AB$7,AE39:AE41)</f>
        <v>#VALUE!</v>
      </c>
      <c r="AF42" s="292" t="e">
        <f t="array" ref="AF42:AF44">MMULT(DataInput!$Z$5:$AB$7,AF39:AF41)</f>
        <v>#VALUE!</v>
      </c>
      <c r="AG42" s="292" t="e">
        <f t="array" ref="AG42:AG44">MMULT(DataInput!$Z$5:$AB$7,AG39:AG41)</f>
        <v>#VALUE!</v>
      </c>
      <c r="AH42" s="65"/>
      <c r="AI42" s="65"/>
      <c r="AJ42" s="65"/>
      <c r="AK42" s="65"/>
      <c r="AL42" s="65"/>
      <c r="AM42" s="113"/>
      <c r="AN42" s="111" t="s">
        <v>3</v>
      </c>
      <c r="AO42" s="292" t="e">
        <f t="array" ref="AO42:AO44">MMULT(DataInput!$AS$5:$AU$7,AO39:AO41)</f>
        <v>#VALUE!</v>
      </c>
      <c r="AP42" s="292" t="e">
        <f t="array" ref="AP42:AP44">MMULT(DataInput!$AS$5:$AU$7,AP39:AP41)</f>
        <v>#VALUE!</v>
      </c>
      <c r="AQ42" s="292" t="e">
        <f t="array" ref="AQ42:AQ44">MMULT(DataInput!$AS$5:$AU$7,AQ39:AQ41)</f>
        <v>#VALUE!</v>
      </c>
      <c r="AR42" s="292" t="e">
        <f t="array" ref="AR42:AR44">MMULT(DataInput!$AS$5:$AU$7,AR39:AR41)</f>
        <v>#VALUE!</v>
      </c>
      <c r="AS42" s="292" t="e">
        <f t="array" ref="AS42:AS44">MMULT(DataInput!$AS$5:$AU$7,AS39:AS41)</f>
        <v>#VALUE!</v>
      </c>
      <c r="AT42" s="292" t="e">
        <f t="array" ref="AT42:AT44">MMULT(DataInput!$AS$5:$AU$7,AT39:AT41)</f>
        <v>#VALUE!</v>
      </c>
      <c r="AU42" s="292" t="e">
        <f t="array" ref="AU42:AU44">MMULT(DataInput!$AS$5:$AU$7,AU39:AU41)</f>
        <v>#VALUE!</v>
      </c>
      <c r="AV42" s="292" t="e">
        <f t="array" ref="AV42:AV44">MMULT(DataInput!$AS$5:$AU$7,AV39:AV41)</f>
        <v>#VALUE!</v>
      </c>
      <c r="AW42" s="292" t="e">
        <f t="array" ref="AW42:AW44">MMULT(DataInput!$AS$5:$AU$7,AW39:AW41)</f>
        <v>#VALUE!</v>
      </c>
      <c r="AX42" s="292" t="e">
        <f t="array" ref="AX42:AX44">MMULT(DataInput!$AS$5:$AU$7,AX39:AX41)</f>
        <v>#VALUE!</v>
      </c>
      <c r="AY42" s="292" t="e">
        <f t="array" ref="AY42:AY44">MMULT(DataInput!$AS$5:$AU$7,AY39:AY41)</f>
        <v>#VALUE!</v>
      </c>
      <c r="AZ42" s="292" t="e">
        <f t="array" ref="AZ42:AZ44">MMULT(DataInput!$AS$5:$AU$7,AZ39:AZ41)</f>
        <v>#VALUE!</v>
      </c>
      <c r="BA42" s="65"/>
      <c r="BB42" s="65"/>
      <c r="BC42" s="65"/>
      <c r="BD42" s="65"/>
      <c r="BE42" s="65"/>
      <c r="BF42" s="113"/>
      <c r="BG42" s="111" t="s">
        <v>3</v>
      </c>
      <c r="BH42" s="292" t="e">
        <f t="array" ref="BH42:BH44">MMULT(DataInput!$BL$5:$BN$7,BH39:BH41)</f>
        <v>#VALUE!</v>
      </c>
      <c r="BI42" s="292" t="e">
        <f t="array" ref="BI42:BI44">MMULT(DataInput!$BL$5:$BN$7,BI39:BI41)</f>
        <v>#VALUE!</v>
      </c>
      <c r="BJ42" s="292" t="e">
        <f t="array" ref="BJ42:BJ44">MMULT(DataInput!$BL$5:$BN$7,BJ39:BJ41)</f>
        <v>#VALUE!</v>
      </c>
      <c r="BK42" s="292" t="e">
        <f t="array" ref="BK42:BK44">MMULT(DataInput!$BL$5:$BN$7,BK39:BK41)</f>
        <v>#VALUE!</v>
      </c>
      <c r="BL42" s="292" t="e">
        <f t="array" ref="BL42:BL44">MMULT(DataInput!$BL$5:$BN$7,BL39:BL41)</f>
        <v>#VALUE!</v>
      </c>
      <c r="BM42" s="292" t="e">
        <f t="array" ref="BM42:BM44">MMULT(DataInput!$BL$5:$BN$7,BM39:BM41)</f>
        <v>#VALUE!</v>
      </c>
      <c r="BN42" s="292" t="e">
        <f t="array" ref="BN42:BN44">MMULT(DataInput!$BL$5:$BN$7,BN39:BN41)</f>
        <v>#VALUE!</v>
      </c>
      <c r="BO42" s="292" t="e">
        <f t="array" ref="BO42:BO44">MMULT(DataInput!$BL$5:$BN$7,BO39:BO41)</f>
        <v>#VALUE!</v>
      </c>
      <c r="BP42" s="292" t="e">
        <f t="array" ref="BP42:BP44">MMULT(DataInput!$BL$5:$BN$7,BP39:BP41)</f>
        <v>#VALUE!</v>
      </c>
      <c r="BQ42" s="292" t="e">
        <f t="array" ref="BQ42:BQ44">MMULT(DataInput!$BL$5:$BN$7,BQ39:BQ41)</f>
        <v>#VALUE!</v>
      </c>
      <c r="BR42" s="292" t="e">
        <f t="array" ref="BR42:BR44">MMULT(DataInput!$BL$5:$BN$7,BR39:BR41)</f>
        <v>#VALUE!</v>
      </c>
      <c r="BS42" s="292" t="e">
        <f t="array" ref="BS42:BS44">MMULT(DataInput!$BL$5:$BN$7,BS39:BS41)</f>
        <v>#VALUE!</v>
      </c>
      <c r="BT42" s="65"/>
      <c r="BU42" s="65"/>
      <c r="BV42" s="65"/>
      <c r="BW42" s="65"/>
      <c r="BX42" s="65"/>
      <c r="BY42" s="113"/>
      <c r="BZ42" s="111" t="s">
        <v>3</v>
      </c>
      <c r="CA42" s="292" t="e">
        <f t="array" ref="CA42:CA44">MMULT(DataInput!$CE$5:$CG$7,CA39:CA41)</f>
        <v>#VALUE!</v>
      </c>
      <c r="CB42" s="292" t="e">
        <f t="array" ref="CB42:CB44">MMULT(DataInput!$CE$5:$CG$7,CB39:CB41)</f>
        <v>#VALUE!</v>
      </c>
      <c r="CC42" s="292" t="e">
        <f t="array" ref="CC42:CC44">MMULT(DataInput!$CE$5:$CG$7,CC39:CC41)</f>
        <v>#VALUE!</v>
      </c>
      <c r="CD42" s="292" t="e">
        <f t="array" ref="CD42:CD44">MMULT(DataInput!$CE$5:$CG$7,CD39:CD41)</f>
        <v>#VALUE!</v>
      </c>
      <c r="CE42" s="292" t="e">
        <f t="array" ref="CE42:CE44">MMULT(DataInput!$CE$5:$CG$7,CE39:CE41)</f>
        <v>#VALUE!</v>
      </c>
      <c r="CF42" s="292" t="e">
        <f t="array" ref="CF42:CF44">MMULT(DataInput!$CE$5:$CG$7,CF39:CF41)</f>
        <v>#VALUE!</v>
      </c>
      <c r="CG42" s="292" t="e">
        <f t="array" ref="CG42:CG44">MMULT(DataInput!$CE$5:$CG$7,CG39:CG41)</f>
        <v>#VALUE!</v>
      </c>
      <c r="CH42" s="292" t="e">
        <f t="array" ref="CH42:CH44">MMULT(DataInput!$CE$5:$CG$7,CH39:CH41)</f>
        <v>#VALUE!</v>
      </c>
      <c r="CI42" s="292" t="e">
        <f t="array" ref="CI42:CI44">MMULT(DataInput!$CE$5:$CG$7,CI39:CI41)</f>
        <v>#VALUE!</v>
      </c>
      <c r="CJ42" s="292" t="e">
        <f t="array" ref="CJ42:CJ44">MMULT(DataInput!$CE$5:$CG$7,CJ39:CJ41)</f>
        <v>#VALUE!</v>
      </c>
      <c r="CK42" s="292" t="e">
        <f t="array" ref="CK42:CK44">MMULT(DataInput!$CE$5:$CG$7,CK39:CK41)</f>
        <v>#VALUE!</v>
      </c>
      <c r="CL42" s="292" t="e">
        <f t="array" ref="CL42:CL44">MMULT(DataInput!$CE$5:$CG$7,CL39:CL41)</f>
        <v>#VALUE!</v>
      </c>
      <c r="CM42" s="65"/>
      <c r="CN42" s="65"/>
      <c r="CO42" s="65"/>
      <c r="CP42" s="65"/>
      <c r="CQ42" s="65"/>
      <c r="CR42" s="113"/>
      <c r="CS42" s="111" t="s">
        <v>3</v>
      </c>
      <c r="CT42" s="292" t="e">
        <f t="array" ref="CT42:CT44">MMULT(DataInput!$CX$5:$CZ$7,CT39:CT41)</f>
        <v>#VALUE!</v>
      </c>
      <c r="CU42" s="292" t="e">
        <f t="array" ref="CU42:CU44">MMULT(DataInput!$CX$5:$CZ$7,CU39:CU41)</f>
        <v>#VALUE!</v>
      </c>
      <c r="CV42" s="292" t="e">
        <f t="array" ref="CV42:CV44">MMULT(DataInput!$CX$5:$CZ$7,CV39:CV41)</f>
        <v>#VALUE!</v>
      </c>
      <c r="CW42" s="292" t="e">
        <f t="array" ref="CW42:CW44">MMULT(DataInput!$CX$5:$CZ$7,CW39:CW41)</f>
        <v>#VALUE!</v>
      </c>
      <c r="CX42" s="292" t="e">
        <f t="array" ref="CX42:CX44">MMULT(DataInput!$CX$5:$CZ$7,CX39:CX41)</f>
        <v>#VALUE!</v>
      </c>
      <c r="CY42" s="292" t="e">
        <f t="array" ref="CY42:CY44">MMULT(DataInput!$CX$5:$CZ$7,CY39:CY41)</f>
        <v>#VALUE!</v>
      </c>
      <c r="CZ42" s="292" t="e">
        <f t="array" ref="CZ42:CZ44">MMULT(DataInput!$CX$5:$CZ$7,CZ39:CZ41)</f>
        <v>#VALUE!</v>
      </c>
      <c r="DA42" s="292" t="e">
        <f t="array" ref="DA42:DA44">MMULT(DataInput!$CX$5:$CZ$7,DA39:DA41)</f>
        <v>#VALUE!</v>
      </c>
      <c r="DB42" s="292" t="e">
        <f t="array" ref="DB42:DB44">MMULT(DataInput!$CX$5:$CZ$7,DB39:DB41)</f>
        <v>#VALUE!</v>
      </c>
      <c r="DC42" s="292" t="e">
        <f t="array" ref="DC42:DC44">MMULT(DataInput!$CX$5:$CZ$7,DC39:DC41)</f>
        <v>#VALUE!</v>
      </c>
      <c r="DD42" s="292" t="e">
        <f t="array" ref="DD42:DD44">MMULT(DataInput!$CX$5:$CZ$7,DD39:DD41)</f>
        <v>#VALUE!</v>
      </c>
      <c r="DE42" s="292" t="e">
        <f t="array" ref="DE42:DE44">MMULT(DataInput!$CX$5:$CZ$7,DE39:DE41)</f>
        <v>#VALUE!</v>
      </c>
      <c r="DF42" s="65"/>
      <c r="DG42" s="65"/>
      <c r="DH42" s="65"/>
      <c r="DI42" s="65"/>
      <c r="DJ42" s="65"/>
      <c r="DK42" s="65"/>
      <c r="DL42" s="65"/>
      <c r="DM42" s="65"/>
      <c r="DN42" s="65"/>
    </row>
    <row r="43" spans="1:118">
      <c r="A43" s="113"/>
      <c r="B43" s="117" t="s">
        <v>4</v>
      </c>
      <c r="C43" s="149" t="e">
        <v>#VALUE!</v>
      </c>
      <c r="D43" s="149" t="e">
        <v>#VALUE!</v>
      </c>
      <c r="E43" s="149" t="e">
        <v>#VALUE!</v>
      </c>
      <c r="F43" s="149" t="e">
        <v>#VALUE!</v>
      </c>
      <c r="G43" s="149" t="e">
        <v>#VALUE!</v>
      </c>
      <c r="H43" s="149" t="e">
        <v>#VALUE!</v>
      </c>
      <c r="I43" s="149" t="e">
        <v>#VALUE!</v>
      </c>
      <c r="J43" s="149" t="e">
        <v>#VALUE!</v>
      </c>
      <c r="K43" s="149" t="e">
        <v>#VALUE!</v>
      </c>
      <c r="L43" s="149" t="e">
        <v>#VALUE!</v>
      </c>
      <c r="M43" s="149" t="e">
        <v>#VALUE!</v>
      </c>
      <c r="N43" s="149" t="e">
        <v>#VALUE!</v>
      </c>
      <c r="O43" s="65"/>
      <c r="P43" s="65"/>
      <c r="Q43" s="65"/>
      <c r="R43" s="65"/>
      <c r="S43" s="65"/>
      <c r="T43" s="113"/>
      <c r="U43" s="117" t="s">
        <v>4</v>
      </c>
      <c r="V43" s="149" t="e">
        <v>#VALUE!</v>
      </c>
      <c r="W43" s="149" t="e">
        <v>#VALUE!</v>
      </c>
      <c r="X43" s="149" t="e">
        <v>#VALUE!</v>
      </c>
      <c r="Y43" s="149" t="e">
        <v>#VALUE!</v>
      </c>
      <c r="Z43" s="149" t="e">
        <v>#VALUE!</v>
      </c>
      <c r="AA43" s="149" t="e">
        <v>#VALUE!</v>
      </c>
      <c r="AB43" s="149" t="e">
        <v>#VALUE!</v>
      </c>
      <c r="AC43" s="149" t="e">
        <v>#VALUE!</v>
      </c>
      <c r="AD43" s="149" t="e">
        <v>#VALUE!</v>
      </c>
      <c r="AE43" s="149" t="e">
        <v>#VALUE!</v>
      </c>
      <c r="AF43" s="149" t="e">
        <v>#VALUE!</v>
      </c>
      <c r="AG43" s="149" t="e">
        <v>#VALUE!</v>
      </c>
      <c r="AH43" s="65"/>
      <c r="AI43" s="65"/>
      <c r="AJ43" s="65"/>
      <c r="AK43" s="65"/>
      <c r="AL43" s="65"/>
      <c r="AM43" s="113"/>
      <c r="AN43" s="117" t="s">
        <v>4</v>
      </c>
      <c r="AO43" s="149" t="e">
        <v>#VALUE!</v>
      </c>
      <c r="AP43" s="149" t="e">
        <v>#VALUE!</v>
      </c>
      <c r="AQ43" s="149" t="e">
        <v>#VALUE!</v>
      </c>
      <c r="AR43" s="149" t="e">
        <v>#VALUE!</v>
      </c>
      <c r="AS43" s="149" t="e">
        <v>#VALUE!</v>
      </c>
      <c r="AT43" s="149" t="e">
        <v>#VALUE!</v>
      </c>
      <c r="AU43" s="149" t="e">
        <v>#VALUE!</v>
      </c>
      <c r="AV43" s="149" t="e">
        <v>#VALUE!</v>
      </c>
      <c r="AW43" s="149" t="e">
        <v>#VALUE!</v>
      </c>
      <c r="AX43" s="149" t="e">
        <v>#VALUE!</v>
      </c>
      <c r="AY43" s="149" t="e">
        <v>#VALUE!</v>
      </c>
      <c r="AZ43" s="149" t="e">
        <v>#VALUE!</v>
      </c>
      <c r="BA43" s="65"/>
      <c r="BB43" s="65"/>
      <c r="BC43" s="65"/>
      <c r="BD43" s="65"/>
      <c r="BE43" s="65"/>
      <c r="BF43" s="113"/>
      <c r="BG43" s="117" t="s">
        <v>4</v>
      </c>
      <c r="BH43" s="149" t="e">
        <v>#VALUE!</v>
      </c>
      <c r="BI43" s="149" t="e">
        <v>#VALUE!</v>
      </c>
      <c r="BJ43" s="149" t="e">
        <v>#VALUE!</v>
      </c>
      <c r="BK43" s="149" t="e">
        <v>#VALUE!</v>
      </c>
      <c r="BL43" s="149" t="e">
        <v>#VALUE!</v>
      </c>
      <c r="BM43" s="149" t="e">
        <v>#VALUE!</v>
      </c>
      <c r="BN43" s="149" t="e">
        <v>#VALUE!</v>
      </c>
      <c r="BO43" s="149" t="e">
        <v>#VALUE!</v>
      </c>
      <c r="BP43" s="149" t="e">
        <v>#VALUE!</v>
      </c>
      <c r="BQ43" s="149" t="e">
        <v>#VALUE!</v>
      </c>
      <c r="BR43" s="149" t="e">
        <v>#VALUE!</v>
      </c>
      <c r="BS43" s="149" t="e">
        <v>#VALUE!</v>
      </c>
      <c r="BT43" s="65"/>
      <c r="BU43" s="65"/>
      <c r="BV43" s="65"/>
      <c r="BW43" s="65"/>
      <c r="BX43" s="65"/>
      <c r="BY43" s="113"/>
      <c r="BZ43" s="117" t="s">
        <v>4</v>
      </c>
      <c r="CA43" s="149" t="e">
        <v>#VALUE!</v>
      </c>
      <c r="CB43" s="149" t="e">
        <v>#VALUE!</v>
      </c>
      <c r="CC43" s="149" t="e">
        <v>#VALUE!</v>
      </c>
      <c r="CD43" s="149" t="e">
        <v>#VALUE!</v>
      </c>
      <c r="CE43" s="149" t="e">
        <v>#VALUE!</v>
      </c>
      <c r="CF43" s="149" t="e">
        <v>#VALUE!</v>
      </c>
      <c r="CG43" s="149" t="e">
        <v>#VALUE!</v>
      </c>
      <c r="CH43" s="149" t="e">
        <v>#VALUE!</v>
      </c>
      <c r="CI43" s="149" t="e">
        <v>#VALUE!</v>
      </c>
      <c r="CJ43" s="149" t="e">
        <v>#VALUE!</v>
      </c>
      <c r="CK43" s="149" t="e">
        <v>#VALUE!</v>
      </c>
      <c r="CL43" s="149" t="e">
        <v>#VALUE!</v>
      </c>
      <c r="CM43" s="65"/>
      <c r="CN43" s="65"/>
      <c r="CO43" s="65"/>
      <c r="CP43" s="65"/>
      <c r="CQ43" s="65"/>
      <c r="CR43" s="113"/>
      <c r="CS43" s="117" t="s">
        <v>4</v>
      </c>
      <c r="CT43" s="149" t="e">
        <v>#VALUE!</v>
      </c>
      <c r="CU43" s="149" t="e">
        <v>#VALUE!</v>
      </c>
      <c r="CV43" s="149" t="e">
        <v>#VALUE!</v>
      </c>
      <c r="CW43" s="149" t="e">
        <v>#VALUE!</v>
      </c>
      <c r="CX43" s="149" t="e">
        <v>#VALUE!</v>
      </c>
      <c r="CY43" s="149" t="e">
        <v>#VALUE!</v>
      </c>
      <c r="CZ43" s="149" t="e">
        <v>#VALUE!</v>
      </c>
      <c r="DA43" s="149" t="e">
        <v>#VALUE!</v>
      </c>
      <c r="DB43" s="149" t="e">
        <v>#VALUE!</v>
      </c>
      <c r="DC43" s="149" t="e">
        <v>#VALUE!</v>
      </c>
      <c r="DD43" s="149" t="e">
        <v>#VALUE!</v>
      </c>
      <c r="DE43" s="149" t="e">
        <v>#VALUE!</v>
      </c>
      <c r="DF43" s="65"/>
      <c r="DG43" s="65"/>
      <c r="DH43" s="65"/>
      <c r="DI43" s="65"/>
      <c r="DJ43" s="65"/>
      <c r="DK43" s="65"/>
      <c r="DL43" s="65"/>
      <c r="DM43" s="65"/>
      <c r="DN43" s="65"/>
    </row>
    <row r="44" spans="1:118">
      <c r="A44" s="113"/>
      <c r="B44" s="112" t="s">
        <v>5</v>
      </c>
      <c r="C44" s="293" t="e">
        <v>#VALUE!</v>
      </c>
      <c r="D44" s="293" t="e">
        <v>#VALUE!</v>
      </c>
      <c r="E44" s="293" t="e">
        <v>#VALUE!</v>
      </c>
      <c r="F44" s="293" t="e">
        <v>#VALUE!</v>
      </c>
      <c r="G44" s="293" t="e">
        <v>#VALUE!</v>
      </c>
      <c r="H44" s="293" t="e">
        <v>#VALUE!</v>
      </c>
      <c r="I44" s="293" t="e">
        <v>#VALUE!</v>
      </c>
      <c r="J44" s="293" t="e">
        <v>#VALUE!</v>
      </c>
      <c r="K44" s="293" t="e">
        <v>#VALUE!</v>
      </c>
      <c r="L44" s="293" t="e">
        <v>#VALUE!</v>
      </c>
      <c r="M44" s="293" t="e">
        <v>#VALUE!</v>
      </c>
      <c r="N44" s="293" t="e">
        <v>#VALUE!</v>
      </c>
      <c r="O44" s="65"/>
      <c r="P44" s="65"/>
      <c r="Q44" s="65"/>
      <c r="R44" s="65"/>
      <c r="S44" s="65"/>
      <c r="T44" s="113"/>
      <c r="U44" s="112" t="s">
        <v>5</v>
      </c>
      <c r="V44" s="293" t="e">
        <v>#VALUE!</v>
      </c>
      <c r="W44" s="293" t="e">
        <v>#VALUE!</v>
      </c>
      <c r="X44" s="293" t="e">
        <v>#VALUE!</v>
      </c>
      <c r="Y44" s="293" t="e">
        <v>#VALUE!</v>
      </c>
      <c r="Z44" s="293" t="e">
        <v>#VALUE!</v>
      </c>
      <c r="AA44" s="293" t="e">
        <v>#VALUE!</v>
      </c>
      <c r="AB44" s="293" t="e">
        <v>#VALUE!</v>
      </c>
      <c r="AC44" s="293" t="e">
        <v>#VALUE!</v>
      </c>
      <c r="AD44" s="293" t="e">
        <v>#VALUE!</v>
      </c>
      <c r="AE44" s="293" t="e">
        <v>#VALUE!</v>
      </c>
      <c r="AF44" s="293" t="e">
        <v>#VALUE!</v>
      </c>
      <c r="AG44" s="293" t="e">
        <v>#VALUE!</v>
      </c>
      <c r="AH44" s="65"/>
      <c r="AI44" s="65"/>
      <c r="AJ44" s="65"/>
      <c r="AK44" s="65"/>
      <c r="AL44" s="65"/>
      <c r="AM44" s="113"/>
      <c r="AN44" s="112" t="s">
        <v>5</v>
      </c>
      <c r="AO44" s="293" t="e">
        <v>#VALUE!</v>
      </c>
      <c r="AP44" s="293" t="e">
        <v>#VALUE!</v>
      </c>
      <c r="AQ44" s="293" t="e">
        <v>#VALUE!</v>
      </c>
      <c r="AR44" s="293" t="e">
        <v>#VALUE!</v>
      </c>
      <c r="AS44" s="293" t="e">
        <v>#VALUE!</v>
      </c>
      <c r="AT44" s="293" t="e">
        <v>#VALUE!</v>
      </c>
      <c r="AU44" s="293" t="e">
        <v>#VALUE!</v>
      </c>
      <c r="AV44" s="293" t="e">
        <v>#VALUE!</v>
      </c>
      <c r="AW44" s="293" t="e">
        <v>#VALUE!</v>
      </c>
      <c r="AX44" s="293" t="e">
        <v>#VALUE!</v>
      </c>
      <c r="AY44" s="293" t="e">
        <v>#VALUE!</v>
      </c>
      <c r="AZ44" s="293" t="e">
        <v>#VALUE!</v>
      </c>
      <c r="BA44" s="65"/>
      <c r="BB44" s="65"/>
      <c r="BC44" s="65"/>
      <c r="BD44" s="65"/>
      <c r="BE44" s="65"/>
      <c r="BF44" s="113"/>
      <c r="BG44" s="112" t="s">
        <v>5</v>
      </c>
      <c r="BH44" s="293" t="e">
        <v>#VALUE!</v>
      </c>
      <c r="BI44" s="293" t="e">
        <v>#VALUE!</v>
      </c>
      <c r="BJ44" s="293" t="e">
        <v>#VALUE!</v>
      </c>
      <c r="BK44" s="293" t="e">
        <v>#VALUE!</v>
      </c>
      <c r="BL44" s="293" t="e">
        <v>#VALUE!</v>
      </c>
      <c r="BM44" s="293" t="e">
        <v>#VALUE!</v>
      </c>
      <c r="BN44" s="293" t="e">
        <v>#VALUE!</v>
      </c>
      <c r="BO44" s="293" t="e">
        <v>#VALUE!</v>
      </c>
      <c r="BP44" s="293" t="e">
        <v>#VALUE!</v>
      </c>
      <c r="BQ44" s="293" t="e">
        <v>#VALUE!</v>
      </c>
      <c r="BR44" s="293" t="e">
        <v>#VALUE!</v>
      </c>
      <c r="BS44" s="293" t="e">
        <v>#VALUE!</v>
      </c>
      <c r="BT44" s="65"/>
      <c r="BU44" s="65"/>
      <c r="BV44" s="65"/>
      <c r="BW44" s="65"/>
      <c r="BX44" s="65"/>
      <c r="BY44" s="113"/>
      <c r="BZ44" s="112" t="s">
        <v>5</v>
      </c>
      <c r="CA44" s="293" t="e">
        <v>#VALUE!</v>
      </c>
      <c r="CB44" s="293" t="e">
        <v>#VALUE!</v>
      </c>
      <c r="CC44" s="293" t="e">
        <v>#VALUE!</v>
      </c>
      <c r="CD44" s="293" t="e">
        <v>#VALUE!</v>
      </c>
      <c r="CE44" s="293" t="e">
        <v>#VALUE!</v>
      </c>
      <c r="CF44" s="293" t="e">
        <v>#VALUE!</v>
      </c>
      <c r="CG44" s="293" t="e">
        <v>#VALUE!</v>
      </c>
      <c r="CH44" s="293" t="e">
        <v>#VALUE!</v>
      </c>
      <c r="CI44" s="293" t="e">
        <v>#VALUE!</v>
      </c>
      <c r="CJ44" s="293" t="e">
        <v>#VALUE!</v>
      </c>
      <c r="CK44" s="293" t="e">
        <v>#VALUE!</v>
      </c>
      <c r="CL44" s="293" t="e">
        <v>#VALUE!</v>
      </c>
      <c r="CM44" s="65"/>
      <c r="CN44" s="65"/>
      <c r="CO44" s="65"/>
      <c r="CP44" s="65"/>
      <c r="CQ44" s="65"/>
      <c r="CR44" s="113"/>
      <c r="CS44" s="112" t="s">
        <v>5</v>
      </c>
      <c r="CT44" s="293" t="e">
        <v>#VALUE!</v>
      </c>
      <c r="CU44" s="293" t="e">
        <v>#VALUE!</v>
      </c>
      <c r="CV44" s="293" t="e">
        <v>#VALUE!</v>
      </c>
      <c r="CW44" s="293" t="e">
        <v>#VALUE!</v>
      </c>
      <c r="CX44" s="293" t="e">
        <v>#VALUE!</v>
      </c>
      <c r="CY44" s="293" t="e">
        <v>#VALUE!</v>
      </c>
      <c r="CZ44" s="293" t="e">
        <v>#VALUE!</v>
      </c>
      <c r="DA44" s="293" t="e">
        <v>#VALUE!</v>
      </c>
      <c r="DB44" s="293" t="e">
        <v>#VALUE!</v>
      </c>
      <c r="DC44" s="293" t="e">
        <v>#VALUE!</v>
      </c>
      <c r="DD44" s="293" t="e">
        <v>#VALUE!</v>
      </c>
      <c r="DE44" s="293" t="e">
        <v>#VALUE!</v>
      </c>
      <c r="DF44" s="65"/>
      <c r="DG44" s="65"/>
      <c r="DH44" s="65"/>
      <c r="DI44" s="65"/>
      <c r="DJ44" s="65"/>
      <c r="DK44" s="65"/>
      <c r="DL44" s="65"/>
      <c r="DM44" s="65"/>
      <c r="DN44" s="65"/>
    </row>
    <row r="45" spans="1:118">
      <c r="A45" s="294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294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294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294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294"/>
      <c r="BZ45" s="65"/>
      <c r="CA45" s="65"/>
      <c r="CB45" s="65"/>
      <c r="CC45" s="65"/>
      <c r="CD45" s="65"/>
      <c r="CE45" s="65"/>
      <c r="CF45" s="65"/>
      <c r="CG45" s="65"/>
      <c r="CH45" s="65"/>
      <c r="CI45" s="65"/>
      <c r="CJ45" s="65"/>
      <c r="CK45" s="65"/>
      <c r="CL45" s="65"/>
      <c r="CM45" s="65"/>
      <c r="CN45" s="65"/>
      <c r="CO45" s="65"/>
      <c r="CP45" s="65"/>
      <c r="CQ45" s="65"/>
      <c r="CR45" s="294"/>
      <c r="CS45" s="65"/>
      <c r="CT45" s="65"/>
      <c r="CU45" s="65"/>
      <c r="CV45" s="65"/>
      <c r="CW45" s="65"/>
      <c r="CX45" s="65"/>
      <c r="CY45" s="65"/>
      <c r="CZ45" s="65"/>
      <c r="DA45" s="65"/>
      <c r="DB45" s="65"/>
      <c r="DC45" s="65"/>
      <c r="DD45" s="65"/>
      <c r="DE45" s="65"/>
      <c r="DF45" s="65"/>
      <c r="DG45" s="65"/>
      <c r="DH45" s="65"/>
      <c r="DI45" s="65"/>
      <c r="DJ45" s="65"/>
      <c r="DK45" s="65"/>
      <c r="DL45" s="65"/>
      <c r="DM45" s="65"/>
      <c r="DN45" s="65"/>
    </row>
    <row r="46" spans="1:118">
      <c r="A46" s="294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294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294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294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5"/>
      <c r="BY46" s="294"/>
      <c r="BZ46" s="65"/>
      <c r="CA46" s="65"/>
      <c r="CB46" s="65"/>
      <c r="CC46" s="65"/>
      <c r="CD46" s="65"/>
      <c r="CE46" s="65"/>
      <c r="CF46" s="65"/>
      <c r="CG46" s="65"/>
      <c r="CH46" s="65"/>
      <c r="CI46" s="65"/>
      <c r="CJ46" s="65"/>
      <c r="CK46" s="65"/>
      <c r="CL46" s="65"/>
      <c r="CM46" s="65"/>
      <c r="CN46" s="65"/>
      <c r="CO46" s="65"/>
      <c r="CP46" s="65"/>
      <c r="CQ46" s="65"/>
      <c r="CR46" s="294"/>
      <c r="CS46" s="65"/>
      <c r="CT46" s="65"/>
      <c r="CU46" s="65"/>
      <c r="CV46" s="65"/>
      <c r="CW46" s="65"/>
      <c r="CX46" s="65"/>
      <c r="CY46" s="65"/>
      <c r="CZ46" s="65"/>
      <c r="DA46" s="65"/>
      <c r="DB46" s="65"/>
      <c r="DC46" s="65"/>
      <c r="DD46" s="65"/>
      <c r="DE46" s="65"/>
      <c r="DF46" s="65"/>
      <c r="DG46" s="65"/>
      <c r="DH46" s="65"/>
      <c r="DI46" s="65"/>
      <c r="DJ46" s="65"/>
      <c r="DK46" s="65"/>
      <c r="DL46" s="65"/>
      <c r="DM46" s="65"/>
      <c r="DN46" s="65"/>
    </row>
    <row r="47" spans="1:118">
      <c r="A47" s="116" t="s">
        <v>19</v>
      </c>
      <c r="B47" s="79"/>
      <c r="C47" s="79">
        <v>1</v>
      </c>
      <c r="D47" s="79">
        <v>2</v>
      </c>
      <c r="E47" s="79">
        <v>3</v>
      </c>
      <c r="F47" s="79">
        <v>4</v>
      </c>
      <c r="G47" s="79">
        <v>5</v>
      </c>
      <c r="H47" s="79">
        <v>6</v>
      </c>
      <c r="I47" s="79">
        <v>7</v>
      </c>
      <c r="J47" s="79">
        <v>8</v>
      </c>
      <c r="K47" s="79">
        <v>9</v>
      </c>
      <c r="L47" s="79">
        <v>10</v>
      </c>
      <c r="M47" s="79">
        <v>11</v>
      </c>
      <c r="N47" s="79">
        <v>12</v>
      </c>
      <c r="O47" s="65"/>
      <c r="P47" s="65"/>
      <c r="Q47" s="65"/>
      <c r="R47" s="65"/>
      <c r="S47" s="65"/>
      <c r="T47" s="116" t="s">
        <v>19</v>
      </c>
      <c r="U47" s="79"/>
      <c r="V47" s="79">
        <v>1</v>
      </c>
      <c r="W47" s="79">
        <v>2</v>
      </c>
      <c r="X47" s="79">
        <v>3</v>
      </c>
      <c r="Y47" s="79">
        <v>4</v>
      </c>
      <c r="Z47" s="79">
        <v>5</v>
      </c>
      <c r="AA47" s="79">
        <v>6</v>
      </c>
      <c r="AB47" s="79">
        <v>7</v>
      </c>
      <c r="AC47" s="79">
        <v>8</v>
      </c>
      <c r="AD47" s="79">
        <v>9</v>
      </c>
      <c r="AE47" s="79">
        <v>10</v>
      </c>
      <c r="AF47" s="79">
        <v>11</v>
      </c>
      <c r="AG47" s="79">
        <v>12</v>
      </c>
      <c r="AH47" s="65"/>
      <c r="AI47" s="65"/>
      <c r="AJ47" s="65"/>
      <c r="AK47" s="65"/>
      <c r="AL47" s="65"/>
      <c r="AM47" s="116" t="s">
        <v>19</v>
      </c>
      <c r="AN47" s="79"/>
      <c r="AO47" s="79">
        <v>1</v>
      </c>
      <c r="AP47" s="79">
        <v>2</v>
      </c>
      <c r="AQ47" s="79">
        <v>3</v>
      </c>
      <c r="AR47" s="79">
        <v>4</v>
      </c>
      <c r="AS47" s="79">
        <v>5</v>
      </c>
      <c r="AT47" s="79">
        <v>6</v>
      </c>
      <c r="AU47" s="79">
        <v>7</v>
      </c>
      <c r="AV47" s="79">
        <v>8</v>
      </c>
      <c r="AW47" s="79">
        <v>9</v>
      </c>
      <c r="AX47" s="79">
        <v>10</v>
      </c>
      <c r="AY47" s="79">
        <v>11</v>
      </c>
      <c r="AZ47" s="79">
        <v>12</v>
      </c>
      <c r="BA47" s="65"/>
      <c r="BB47" s="65"/>
      <c r="BC47" s="65"/>
      <c r="BD47" s="65"/>
      <c r="BE47" s="65"/>
      <c r="BF47" s="116" t="s">
        <v>19</v>
      </c>
      <c r="BG47" s="79"/>
      <c r="BH47" s="79">
        <v>1</v>
      </c>
      <c r="BI47" s="79">
        <v>2</v>
      </c>
      <c r="BJ47" s="79">
        <v>3</v>
      </c>
      <c r="BK47" s="79">
        <v>4</v>
      </c>
      <c r="BL47" s="79">
        <v>5</v>
      </c>
      <c r="BM47" s="79">
        <v>6</v>
      </c>
      <c r="BN47" s="79">
        <v>7</v>
      </c>
      <c r="BO47" s="79">
        <v>8</v>
      </c>
      <c r="BP47" s="79">
        <v>9</v>
      </c>
      <c r="BQ47" s="79">
        <v>10</v>
      </c>
      <c r="BR47" s="79">
        <v>11</v>
      </c>
      <c r="BS47" s="79">
        <v>12</v>
      </c>
      <c r="BT47" s="65"/>
      <c r="BU47" s="65"/>
      <c r="BV47" s="65"/>
      <c r="BW47" s="65"/>
      <c r="BX47" s="65"/>
      <c r="BY47" s="116" t="s">
        <v>19</v>
      </c>
      <c r="BZ47" s="79"/>
      <c r="CA47" s="79">
        <v>1</v>
      </c>
      <c r="CB47" s="79">
        <v>2</v>
      </c>
      <c r="CC47" s="79">
        <v>3</v>
      </c>
      <c r="CD47" s="79">
        <v>4</v>
      </c>
      <c r="CE47" s="79">
        <v>5</v>
      </c>
      <c r="CF47" s="79">
        <v>6</v>
      </c>
      <c r="CG47" s="79">
        <v>7</v>
      </c>
      <c r="CH47" s="79">
        <v>8</v>
      </c>
      <c r="CI47" s="79">
        <v>9</v>
      </c>
      <c r="CJ47" s="79">
        <v>10</v>
      </c>
      <c r="CK47" s="79">
        <v>11</v>
      </c>
      <c r="CL47" s="79">
        <v>12</v>
      </c>
      <c r="CM47" s="65"/>
      <c r="CN47" s="65"/>
      <c r="CO47" s="65"/>
      <c r="CP47" s="65"/>
      <c r="CQ47" s="65"/>
      <c r="CR47" s="116" t="s">
        <v>19</v>
      </c>
      <c r="CS47" s="79"/>
      <c r="CT47" s="79">
        <v>1</v>
      </c>
      <c r="CU47" s="79">
        <v>2</v>
      </c>
      <c r="CV47" s="79">
        <v>3</v>
      </c>
      <c r="CW47" s="79">
        <v>4</v>
      </c>
      <c r="CX47" s="79">
        <v>5</v>
      </c>
      <c r="CY47" s="79">
        <v>6</v>
      </c>
      <c r="CZ47" s="79">
        <v>7</v>
      </c>
      <c r="DA47" s="79">
        <v>8</v>
      </c>
      <c r="DB47" s="79">
        <v>9</v>
      </c>
      <c r="DC47" s="79">
        <v>10</v>
      </c>
      <c r="DD47" s="79">
        <v>11</v>
      </c>
      <c r="DE47" s="79">
        <v>12</v>
      </c>
      <c r="DF47" s="65"/>
      <c r="DG47" s="65"/>
      <c r="DH47" s="65"/>
      <c r="DI47" s="65"/>
      <c r="DJ47" s="65"/>
      <c r="DK47" s="65"/>
      <c r="DL47" s="65"/>
      <c r="DM47" s="65"/>
      <c r="DN47" s="65"/>
    </row>
    <row r="48" spans="1:118">
      <c r="A48" s="113"/>
      <c r="B48" s="111" t="s">
        <v>0</v>
      </c>
      <c r="C48" s="292">
        <f>DataInput!B15</f>
        <v>0</v>
      </c>
      <c r="D48" s="292">
        <f>DataInput!C15</f>
        <v>0</v>
      </c>
      <c r="E48" s="292">
        <f>DataInput!D15</f>
        <v>0</v>
      </c>
      <c r="F48" s="292">
        <f>DataInput!E15</f>
        <v>0</v>
      </c>
      <c r="G48" s="292">
        <f>DataInput!F15</f>
        <v>0</v>
      </c>
      <c r="H48" s="292">
        <f>DataInput!G15</f>
        <v>0</v>
      </c>
      <c r="I48" s="292">
        <f>DataInput!H15</f>
        <v>0</v>
      </c>
      <c r="J48" s="292">
        <f>DataInput!I15</f>
        <v>0</v>
      </c>
      <c r="K48" s="292">
        <f>DataInput!J15</f>
        <v>0</v>
      </c>
      <c r="L48" s="292">
        <f>DataInput!K15</f>
        <v>0</v>
      </c>
      <c r="M48" s="292">
        <f>DataInput!L15</f>
        <v>0</v>
      </c>
      <c r="N48" s="292">
        <f>DataInput!M15</f>
        <v>0</v>
      </c>
      <c r="O48" s="65"/>
      <c r="P48" s="65"/>
      <c r="Q48" s="65"/>
      <c r="R48" s="65"/>
      <c r="S48" s="65"/>
      <c r="T48" s="113"/>
      <c r="U48" s="111" t="s">
        <v>0</v>
      </c>
      <c r="V48" s="292">
        <f>DataInput!U15</f>
        <v>0</v>
      </c>
      <c r="W48" s="292">
        <f>DataInput!V15</f>
        <v>0</v>
      </c>
      <c r="X48" s="292">
        <f>DataInput!W15</f>
        <v>0</v>
      </c>
      <c r="Y48" s="292">
        <f>DataInput!X15</f>
        <v>0</v>
      </c>
      <c r="Z48" s="292">
        <f>DataInput!Y15</f>
        <v>0</v>
      </c>
      <c r="AA48" s="292">
        <f>DataInput!Z15</f>
        <v>0</v>
      </c>
      <c r="AB48" s="292">
        <f>DataInput!AA15</f>
        <v>0</v>
      </c>
      <c r="AC48" s="292">
        <f>DataInput!AB15</f>
        <v>0</v>
      </c>
      <c r="AD48" s="292">
        <f>DataInput!AC15</f>
        <v>0</v>
      </c>
      <c r="AE48" s="292">
        <f>DataInput!AD15</f>
        <v>0</v>
      </c>
      <c r="AF48" s="292">
        <f>DataInput!AE15</f>
        <v>0</v>
      </c>
      <c r="AG48" s="292">
        <f>DataInput!AF15</f>
        <v>0</v>
      </c>
      <c r="AH48" s="65"/>
      <c r="AI48" s="65"/>
      <c r="AJ48" s="65"/>
      <c r="AK48" s="65"/>
      <c r="AL48" s="65"/>
      <c r="AM48" s="113"/>
      <c r="AN48" s="111" t="s">
        <v>0</v>
      </c>
      <c r="AO48" s="292">
        <f>DataInput!AN15</f>
        <v>0</v>
      </c>
      <c r="AP48" s="292">
        <f>DataInput!AO15</f>
        <v>0</v>
      </c>
      <c r="AQ48" s="292">
        <f>DataInput!AP15</f>
        <v>0</v>
      </c>
      <c r="AR48" s="292">
        <f>DataInput!AQ15</f>
        <v>0</v>
      </c>
      <c r="AS48" s="292">
        <f>DataInput!AR15</f>
        <v>0</v>
      </c>
      <c r="AT48" s="292">
        <f>DataInput!AS15</f>
        <v>0</v>
      </c>
      <c r="AU48" s="292">
        <f>DataInput!AT15</f>
        <v>0</v>
      </c>
      <c r="AV48" s="292">
        <f>DataInput!AU15</f>
        <v>0</v>
      </c>
      <c r="AW48" s="292">
        <f>DataInput!AV15</f>
        <v>0</v>
      </c>
      <c r="AX48" s="292">
        <f>DataInput!AW15</f>
        <v>0</v>
      </c>
      <c r="AY48" s="292">
        <f>DataInput!AX15</f>
        <v>0</v>
      </c>
      <c r="AZ48" s="292">
        <f>DataInput!AY15</f>
        <v>0</v>
      </c>
      <c r="BA48" s="65"/>
      <c r="BB48" s="65"/>
      <c r="BC48" s="65"/>
      <c r="BD48" s="65"/>
      <c r="BE48" s="65"/>
      <c r="BF48" s="113"/>
      <c r="BG48" s="111" t="s">
        <v>0</v>
      </c>
      <c r="BH48" s="292">
        <f>DataInput!BG15</f>
        <v>0</v>
      </c>
      <c r="BI48" s="292">
        <f>DataInput!BH15</f>
        <v>0</v>
      </c>
      <c r="BJ48" s="292">
        <f>DataInput!BI15</f>
        <v>0</v>
      </c>
      <c r="BK48" s="292">
        <f>DataInput!BJ15</f>
        <v>0</v>
      </c>
      <c r="BL48" s="292">
        <f>DataInput!BK15</f>
        <v>0</v>
      </c>
      <c r="BM48" s="292">
        <f>DataInput!BL15</f>
        <v>0</v>
      </c>
      <c r="BN48" s="292">
        <f>DataInput!BM15</f>
        <v>0</v>
      </c>
      <c r="BO48" s="292">
        <f>DataInput!BN15</f>
        <v>0</v>
      </c>
      <c r="BP48" s="292">
        <f>DataInput!BO15</f>
        <v>0</v>
      </c>
      <c r="BQ48" s="292">
        <f>DataInput!BP15</f>
        <v>0</v>
      </c>
      <c r="BR48" s="292">
        <f>DataInput!BQ15</f>
        <v>0</v>
      </c>
      <c r="BS48" s="292">
        <f>DataInput!BR15</f>
        <v>0</v>
      </c>
      <c r="BT48" s="65"/>
      <c r="BU48" s="65"/>
      <c r="BV48" s="65"/>
      <c r="BW48" s="65"/>
      <c r="BX48" s="65"/>
      <c r="BY48" s="113"/>
      <c r="BZ48" s="111" t="s">
        <v>0</v>
      </c>
      <c r="CA48" s="292">
        <f>DataInput!BZ15</f>
        <v>0</v>
      </c>
      <c r="CB48" s="292">
        <f>DataInput!CA15</f>
        <v>0</v>
      </c>
      <c r="CC48" s="292">
        <f>DataInput!CB15</f>
        <v>0</v>
      </c>
      <c r="CD48" s="292">
        <f>DataInput!CC15</f>
        <v>0</v>
      </c>
      <c r="CE48" s="292">
        <f>DataInput!CD15</f>
        <v>0</v>
      </c>
      <c r="CF48" s="292">
        <f>DataInput!CE15</f>
        <v>0</v>
      </c>
      <c r="CG48" s="292">
        <f>DataInput!CF15</f>
        <v>0</v>
      </c>
      <c r="CH48" s="292">
        <f>DataInput!CG15</f>
        <v>0</v>
      </c>
      <c r="CI48" s="292">
        <f>DataInput!CH15</f>
        <v>0</v>
      </c>
      <c r="CJ48" s="292">
        <f>DataInput!CI15</f>
        <v>0</v>
      </c>
      <c r="CK48" s="292">
        <f>DataInput!CJ15</f>
        <v>0</v>
      </c>
      <c r="CL48" s="292">
        <f>DataInput!CK15</f>
        <v>0</v>
      </c>
      <c r="CM48" s="65"/>
      <c r="CN48" s="65"/>
      <c r="CO48" s="65"/>
      <c r="CP48" s="65"/>
      <c r="CQ48" s="65"/>
      <c r="CR48" s="113"/>
      <c r="CS48" s="111" t="s">
        <v>0</v>
      </c>
      <c r="CT48" s="292">
        <f>DataInput!CS15</f>
        <v>0</v>
      </c>
      <c r="CU48" s="292">
        <f>DataInput!CT15</f>
        <v>0</v>
      </c>
      <c r="CV48" s="292">
        <f>DataInput!CU15</f>
        <v>0</v>
      </c>
      <c r="CW48" s="292">
        <f>DataInput!CV15</f>
        <v>0</v>
      </c>
      <c r="CX48" s="292">
        <f>DataInput!CW15</f>
        <v>0</v>
      </c>
      <c r="CY48" s="292">
        <f>DataInput!CX15</f>
        <v>0</v>
      </c>
      <c r="CZ48" s="292">
        <f>DataInput!CY15</f>
        <v>0</v>
      </c>
      <c r="DA48" s="292">
        <f>DataInput!CZ15</f>
        <v>0</v>
      </c>
      <c r="DB48" s="292">
        <f>DataInput!DA15</f>
        <v>0</v>
      </c>
      <c r="DC48" s="292">
        <f>DataInput!DB15</f>
        <v>0</v>
      </c>
      <c r="DD48" s="292">
        <f>DataInput!DC15</f>
        <v>0</v>
      </c>
      <c r="DE48" s="292">
        <f>DataInput!DD15</f>
        <v>0</v>
      </c>
      <c r="DF48" s="65"/>
      <c r="DG48" s="65"/>
      <c r="DH48" s="65"/>
      <c r="DI48" s="65"/>
      <c r="DJ48" s="65"/>
      <c r="DK48" s="65"/>
      <c r="DL48" s="65"/>
      <c r="DM48" s="65"/>
      <c r="DN48" s="65"/>
    </row>
    <row r="49" spans="1:118">
      <c r="A49" s="113"/>
      <c r="B49" s="117" t="s">
        <v>1</v>
      </c>
      <c r="C49" s="149">
        <f>DataInput!B25</f>
        <v>0</v>
      </c>
      <c r="D49" s="149">
        <f>DataInput!C25</f>
        <v>0</v>
      </c>
      <c r="E49" s="149">
        <f>DataInput!D25</f>
        <v>0</v>
      </c>
      <c r="F49" s="149">
        <f>DataInput!E25</f>
        <v>0</v>
      </c>
      <c r="G49" s="149">
        <f>DataInput!F25</f>
        <v>0</v>
      </c>
      <c r="H49" s="149">
        <f>DataInput!G25</f>
        <v>0</v>
      </c>
      <c r="I49" s="149">
        <f>DataInput!H25</f>
        <v>0</v>
      </c>
      <c r="J49" s="149">
        <f>DataInput!I25</f>
        <v>0</v>
      </c>
      <c r="K49" s="149">
        <f>DataInput!J25</f>
        <v>0</v>
      </c>
      <c r="L49" s="149">
        <f>DataInput!K25</f>
        <v>0</v>
      </c>
      <c r="M49" s="149">
        <f>DataInput!L25</f>
        <v>0</v>
      </c>
      <c r="N49" s="149">
        <f>DataInput!M25</f>
        <v>0</v>
      </c>
      <c r="O49" s="65"/>
      <c r="P49" s="65"/>
      <c r="Q49" s="65"/>
      <c r="R49" s="65"/>
      <c r="S49" s="65"/>
      <c r="T49" s="113"/>
      <c r="U49" s="117" t="s">
        <v>1</v>
      </c>
      <c r="V49" s="149">
        <f>DataInput!U25</f>
        <v>0</v>
      </c>
      <c r="W49" s="149">
        <f>DataInput!V25</f>
        <v>0</v>
      </c>
      <c r="X49" s="149">
        <f>DataInput!W25</f>
        <v>0</v>
      </c>
      <c r="Y49" s="149">
        <f>DataInput!X25</f>
        <v>0</v>
      </c>
      <c r="Z49" s="149">
        <f>DataInput!Y25</f>
        <v>0</v>
      </c>
      <c r="AA49" s="149">
        <f>DataInput!Z25</f>
        <v>0</v>
      </c>
      <c r="AB49" s="149">
        <f>DataInput!AA25</f>
        <v>0</v>
      </c>
      <c r="AC49" s="149">
        <f>DataInput!AB25</f>
        <v>0</v>
      </c>
      <c r="AD49" s="149">
        <f>DataInput!AC25</f>
        <v>0</v>
      </c>
      <c r="AE49" s="149">
        <f>DataInput!AD25</f>
        <v>0</v>
      </c>
      <c r="AF49" s="149">
        <f>DataInput!AE25</f>
        <v>0</v>
      </c>
      <c r="AG49" s="149">
        <f>DataInput!AF25</f>
        <v>0</v>
      </c>
      <c r="AH49" s="65"/>
      <c r="AI49" s="65"/>
      <c r="AJ49" s="65"/>
      <c r="AK49" s="65"/>
      <c r="AL49" s="65"/>
      <c r="AM49" s="113"/>
      <c r="AN49" s="117" t="s">
        <v>1</v>
      </c>
      <c r="AO49" s="149">
        <f>DataInput!AN25</f>
        <v>0</v>
      </c>
      <c r="AP49" s="149">
        <f>DataInput!AO25</f>
        <v>0</v>
      </c>
      <c r="AQ49" s="149">
        <f>DataInput!AP25</f>
        <v>0</v>
      </c>
      <c r="AR49" s="149">
        <f>DataInput!AQ25</f>
        <v>0</v>
      </c>
      <c r="AS49" s="149">
        <f>DataInput!AR25</f>
        <v>0</v>
      </c>
      <c r="AT49" s="149">
        <f>DataInput!AS25</f>
        <v>0</v>
      </c>
      <c r="AU49" s="149">
        <f>DataInput!AT25</f>
        <v>0</v>
      </c>
      <c r="AV49" s="149">
        <f>DataInput!AU25</f>
        <v>0</v>
      </c>
      <c r="AW49" s="149">
        <f>DataInput!AV25</f>
        <v>0</v>
      </c>
      <c r="AX49" s="149">
        <f>DataInput!AW25</f>
        <v>0</v>
      </c>
      <c r="AY49" s="149">
        <f>DataInput!AX25</f>
        <v>0</v>
      </c>
      <c r="AZ49" s="149">
        <f>DataInput!AY25</f>
        <v>0</v>
      </c>
      <c r="BA49" s="65"/>
      <c r="BB49" s="65"/>
      <c r="BC49" s="65"/>
      <c r="BD49" s="65"/>
      <c r="BE49" s="65"/>
      <c r="BF49" s="113"/>
      <c r="BG49" s="117" t="s">
        <v>1</v>
      </c>
      <c r="BH49" s="149">
        <f>DataInput!BG25</f>
        <v>0</v>
      </c>
      <c r="BI49" s="149">
        <f>DataInput!BH25</f>
        <v>0</v>
      </c>
      <c r="BJ49" s="149">
        <f>DataInput!BI25</f>
        <v>0</v>
      </c>
      <c r="BK49" s="149">
        <f>DataInput!BJ25</f>
        <v>0</v>
      </c>
      <c r="BL49" s="149">
        <f>DataInput!BK25</f>
        <v>0</v>
      </c>
      <c r="BM49" s="149">
        <f>DataInput!BL25</f>
        <v>0</v>
      </c>
      <c r="BN49" s="149">
        <f>DataInput!BM25</f>
        <v>0</v>
      </c>
      <c r="BO49" s="149">
        <f>DataInput!BN25</f>
        <v>0</v>
      </c>
      <c r="BP49" s="149">
        <f>DataInput!BO25</f>
        <v>0</v>
      </c>
      <c r="BQ49" s="149">
        <f>DataInput!BP25</f>
        <v>0</v>
      </c>
      <c r="BR49" s="149">
        <f>DataInput!BQ25</f>
        <v>0</v>
      </c>
      <c r="BS49" s="149">
        <f>DataInput!BR25</f>
        <v>0</v>
      </c>
      <c r="BT49" s="65"/>
      <c r="BU49" s="65"/>
      <c r="BV49" s="65"/>
      <c r="BW49" s="65"/>
      <c r="BX49" s="65"/>
      <c r="BY49" s="113"/>
      <c r="BZ49" s="117" t="s">
        <v>1</v>
      </c>
      <c r="CA49" s="149">
        <f>DataInput!BZ25</f>
        <v>0</v>
      </c>
      <c r="CB49" s="149">
        <f>DataInput!CA25</f>
        <v>0</v>
      </c>
      <c r="CC49" s="149">
        <f>DataInput!CB25</f>
        <v>0</v>
      </c>
      <c r="CD49" s="149">
        <f>DataInput!CC25</f>
        <v>0</v>
      </c>
      <c r="CE49" s="149">
        <f>DataInput!CD25</f>
        <v>0</v>
      </c>
      <c r="CF49" s="149">
        <f>DataInput!CE25</f>
        <v>0</v>
      </c>
      <c r="CG49" s="149">
        <f>DataInput!CF25</f>
        <v>0</v>
      </c>
      <c r="CH49" s="149">
        <f>DataInput!CG25</f>
        <v>0</v>
      </c>
      <c r="CI49" s="149">
        <f>DataInput!CH25</f>
        <v>0</v>
      </c>
      <c r="CJ49" s="149">
        <f>DataInput!CI25</f>
        <v>0</v>
      </c>
      <c r="CK49" s="149">
        <f>DataInput!CJ25</f>
        <v>0</v>
      </c>
      <c r="CL49" s="149">
        <f>DataInput!CK25</f>
        <v>0</v>
      </c>
      <c r="CM49" s="65"/>
      <c r="CN49" s="65"/>
      <c r="CO49" s="65"/>
      <c r="CP49" s="65"/>
      <c r="CQ49" s="65"/>
      <c r="CR49" s="113"/>
      <c r="CS49" s="117" t="s">
        <v>1</v>
      </c>
      <c r="CT49" s="149">
        <f>DataInput!CS25</f>
        <v>0</v>
      </c>
      <c r="CU49" s="149">
        <f>DataInput!CT25</f>
        <v>0</v>
      </c>
      <c r="CV49" s="149">
        <f>DataInput!CU25</f>
        <v>0</v>
      </c>
      <c r="CW49" s="149">
        <f>DataInput!CV25</f>
        <v>0</v>
      </c>
      <c r="CX49" s="149">
        <f>DataInput!CW25</f>
        <v>0</v>
      </c>
      <c r="CY49" s="149">
        <f>DataInput!CX25</f>
        <v>0</v>
      </c>
      <c r="CZ49" s="149">
        <f>DataInput!CY25</f>
        <v>0</v>
      </c>
      <c r="DA49" s="149">
        <f>DataInput!CZ25</f>
        <v>0</v>
      </c>
      <c r="DB49" s="149">
        <f>DataInput!DA25</f>
        <v>0</v>
      </c>
      <c r="DC49" s="149">
        <f>DataInput!DB25</f>
        <v>0</v>
      </c>
      <c r="DD49" s="149">
        <f>DataInput!DC25</f>
        <v>0</v>
      </c>
      <c r="DE49" s="149">
        <f>DataInput!DD25</f>
        <v>0</v>
      </c>
      <c r="DF49" s="65"/>
      <c r="DG49" s="65"/>
      <c r="DH49" s="65"/>
      <c r="DI49" s="65"/>
      <c r="DJ49" s="65"/>
      <c r="DK49" s="65"/>
      <c r="DL49" s="65"/>
      <c r="DM49" s="65"/>
      <c r="DN49" s="65"/>
    </row>
    <row r="50" spans="1:118">
      <c r="A50" s="113"/>
      <c r="B50" s="117" t="s">
        <v>2</v>
      </c>
      <c r="C50" s="158">
        <f>DataInput!B35</f>
        <v>0</v>
      </c>
      <c r="D50" s="158">
        <f>DataInput!C35</f>
        <v>0</v>
      </c>
      <c r="E50" s="158">
        <f>DataInput!D35</f>
        <v>0</v>
      </c>
      <c r="F50" s="158">
        <f>DataInput!E35</f>
        <v>0</v>
      </c>
      <c r="G50" s="158">
        <f>DataInput!F35</f>
        <v>0</v>
      </c>
      <c r="H50" s="158">
        <f>DataInput!G35</f>
        <v>0</v>
      </c>
      <c r="I50" s="158">
        <f>DataInput!H35</f>
        <v>0</v>
      </c>
      <c r="J50" s="158">
        <f>DataInput!I35</f>
        <v>0</v>
      </c>
      <c r="K50" s="158">
        <f>DataInput!J35</f>
        <v>0</v>
      </c>
      <c r="L50" s="158">
        <f>DataInput!K35</f>
        <v>0</v>
      </c>
      <c r="M50" s="158">
        <f>DataInput!L35</f>
        <v>0</v>
      </c>
      <c r="N50" s="158">
        <f>DataInput!M35</f>
        <v>0</v>
      </c>
      <c r="O50" s="65"/>
      <c r="P50" s="65"/>
      <c r="Q50" s="65"/>
      <c r="R50" s="65"/>
      <c r="S50" s="65"/>
      <c r="T50" s="113"/>
      <c r="U50" s="117" t="s">
        <v>2</v>
      </c>
      <c r="V50" s="158">
        <f>DataInput!U35</f>
        <v>0</v>
      </c>
      <c r="W50" s="158">
        <f>DataInput!V35</f>
        <v>0</v>
      </c>
      <c r="X50" s="158">
        <f>DataInput!W35</f>
        <v>0</v>
      </c>
      <c r="Y50" s="158">
        <f>DataInput!X35</f>
        <v>0</v>
      </c>
      <c r="Z50" s="158">
        <f>DataInput!Y35</f>
        <v>0</v>
      </c>
      <c r="AA50" s="158">
        <f>DataInput!Z35</f>
        <v>0</v>
      </c>
      <c r="AB50" s="158">
        <f>DataInput!AA35</f>
        <v>0</v>
      </c>
      <c r="AC50" s="158">
        <f>DataInput!AB35</f>
        <v>0</v>
      </c>
      <c r="AD50" s="158">
        <f>DataInput!AC35</f>
        <v>0</v>
      </c>
      <c r="AE50" s="158">
        <f>DataInput!AD35</f>
        <v>0</v>
      </c>
      <c r="AF50" s="158">
        <f>DataInput!AE35</f>
        <v>0</v>
      </c>
      <c r="AG50" s="158">
        <f>DataInput!AF35</f>
        <v>0</v>
      </c>
      <c r="AH50" s="65"/>
      <c r="AI50" s="65"/>
      <c r="AJ50" s="65"/>
      <c r="AK50" s="65"/>
      <c r="AL50" s="65"/>
      <c r="AM50" s="113"/>
      <c r="AN50" s="117" t="s">
        <v>2</v>
      </c>
      <c r="AO50" s="158">
        <f>DataInput!AN35</f>
        <v>0</v>
      </c>
      <c r="AP50" s="158">
        <f>DataInput!AO35</f>
        <v>0</v>
      </c>
      <c r="AQ50" s="158">
        <f>DataInput!AP35</f>
        <v>0</v>
      </c>
      <c r="AR50" s="158">
        <f>DataInput!AQ35</f>
        <v>0</v>
      </c>
      <c r="AS50" s="158">
        <f>DataInput!AR35</f>
        <v>0</v>
      </c>
      <c r="AT50" s="158">
        <f>DataInput!AS35</f>
        <v>0</v>
      </c>
      <c r="AU50" s="158">
        <f>DataInput!AT35</f>
        <v>0</v>
      </c>
      <c r="AV50" s="158">
        <f>DataInput!AU35</f>
        <v>0</v>
      </c>
      <c r="AW50" s="158">
        <f>DataInput!AV35</f>
        <v>0</v>
      </c>
      <c r="AX50" s="158">
        <f>DataInput!AW35</f>
        <v>0</v>
      </c>
      <c r="AY50" s="158">
        <f>DataInput!AX35</f>
        <v>0</v>
      </c>
      <c r="AZ50" s="158">
        <f>DataInput!AY35</f>
        <v>0</v>
      </c>
      <c r="BA50" s="65"/>
      <c r="BB50" s="65"/>
      <c r="BC50" s="65"/>
      <c r="BD50" s="65"/>
      <c r="BE50" s="65"/>
      <c r="BF50" s="113"/>
      <c r="BG50" s="117" t="s">
        <v>2</v>
      </c>
      <c r="BH50" s="158">
        <f>DataInput!BG35</f>
        <v>0</v>
      </c>
      <c r="BI50" s="158">
        <f>DataInput!BH35</f>
        <v>0</v>
      </c>
      <c r="BJ50" s="158">
        <f>DataInput!BI35</f>
        <v>0</v>
      </c>
      <c r="BK50" s="158">
        <f>DataInput!BJ35</f>
        <v>0</v>
      </c>
      <c r="BL50" s="158">
        <f>DataInput!BK35</f>
        <v>0</v>
      </c>
      <c r="BM50" s="158">
        <f>DataInput!BL35</f>
        <v>0</v>
      </c>
      <c r="BN50" s="158">
        <f>DataInput!BM35</f>
        <v>0</v>
      </c>
      <c r="BO50" s="158">
        <f>DataInput!BN35</f>
        <v>0</v>
      </c>
      <c r="BP50" s="158">
        <f>DataInput!BO35</f>
        <v>0</v>
      </c>
      <c r="BQ50" s="158">
        <f>DataInput!BP35</f>
        <v>0</v>
      </c>
      <c r="BR50" s="158">
        <f>DataInput!BQ35</f>
        <v>0</v>
      </c>
      <c r="BS50" s="158">
        <f>DataInput!BR35</f>
        <v>0</v>
      </c>
      <c r="BT50" s="65"/>
      <c r="BU50" s="65"/>
      <c r="BV50" s="65"/>
      <c r="BW50" s="65"/>
      <c r="BX50" s="65"/>
      <c r="BY50" s="113"/>
      <c r="BZ50" s="117" t="s">
        <v>2</v>
      </c>
      <c r="CA50" s="158">
        <f>DataInput!BZ35</f>
        <v>0</v>
      </c>
      <c r="CB50" s="158">
        <f>DataInput!CA35</f>
        <v>0</v>
      </c>
      <c r="CC50" s="158">
        <f>DataInput!CB35</f>
        <v>0</v>
      </c>
      <c r="CD50" s="158">
        <f>DataInput!CC35</f>
        <v>0</v>
      </c>
      <c r="CE50" s="158">
        <f>DataInput!CD35</f>
        <v>0</v>
      </c>
      <c r="CF50" s="158">
        <f>DataInput!CE35</f>
        <v>0</v>
      </c>
      <c r="CG50" s="158">
        <f>DataInput!CF35</f>
        <v>0</v>
      </c>
      <c r="CH50" s="158">
        <f>DataInput!CG35</f>
        <v>0</v>
      </c>
      <c r="CI50" s="158">
        <f>DataInput!CH35</f>
        <v>0</v>
      </c>
      <c r="CJ50" s="158">
        <f>DataInput!CI35</f>
        <v>0</v>
      </c>
      <c r="CK50" s="158">
        <f>DataInput!CJ35</f>
        <v>0</v>
      </c>
      <c r="CL50" s="158">
        <f>DataInput!CK35</f>
        <v>0</v>
      </c>
      <c r="CM50" s="65"/>
      <c r="CN50" s="65"/>
      <c r="CO50" s="65"/>
      <c r="CP50" s="65"/>
      <c r="CQ50" s="65"/>
      <c r="CR50" s="113"/>
      <c r="CS50" s="117" t="s">
        <v>2</v>
      </c>
      <c r="CT50" s="158">
        <f>DataInput!CS35</f>
        <v>0</v>
      </c>
      <c r="CU50" s="158">
        <f>DataInput!CT35</f>
        <v>0</v>
      </c>
      <c r="CV50" s="158">
        <f>DataInput!CU35</f>
        <v>0</v>
      </c>
      <c r="CW50" s="158">
        <f>DataInput!CV35</f>
        <v>0</v>
      </c>
      <c r="CX50" s="158">
        <f>DataInput!CW35</f>
        <v>0</v>
      </c>
      <c r="CY50" s="158">
        <f>DataInput!CX35</f>
        <v>0</v>
      </c>
      <c r="CZ50" s="158">
        <f>DataInput!CY35</f>
        <v>0</v>
      </c>
      <c r="DA50" s="158">
        <f>DataInput!CZ35</f>
        <v>0</v>
      </c>
      <c r="DB50" s="158">
        <f>DataInput!DA35</f>
        <v>0</v>
      </c>
      <c r="DC50" s="158">
        <f>DataInput!DB35</f>
        <v>0</v>
      </c>
      <c r="DD50" s="158">
        <f>DataInput!DC35</f>
        <v>0</v>
      </c>
      <c r="DE50" s="158">
        <f>DataInput!DD35</f>
        <v>0</v>
      </c>
      <c r="DF50" s="65"/>
      <c r="DG50" s="65"/>
      <c r="DH50" s="65"/>
      <c r="DI50" s="65"/>
      <c r="DJ50" s="65"/>
      <c r="DK50" s="65"/>
      <c r="DL50" s="65"/>
      <c r="DM50" s="65"/>
      <c r="DN50" s="65"/>
    </row>
    <row r="51" spans="1:118">
      <c r="A51" s="113"/>
      <c r="B51" s="111" t="s">
        <v>3</v>
      </c>
      <c r="C51" s="292" t="e">
        <f t="array" ref="C51:C53">MMULT(DataInput!$G$5:$I$7,C48:C50)</f>
        <v>#VALUE!</v>
      </c>
      <c r="D51" s="292" t="e">
        <f t="array" ref="D51:D53">MMULT(DataInput!$G$5:$I$7,D48:D50)</f>
        <v>#VALUE!</v>
      </c>
      <c r="E51" s="292" t="e">
        <f t="array" ref="E51:E53">MMULT(DataInput!$G$5:$I$7,E48:E50)</f>
        <v>#VALUE!</v>
      </c>
      <c r="F51" s="292" t="e">
        <f t="array" ref="F51:F53">MMULT(DataInput!$G$5:$I$7,F48:F50)</f>
        <v>#VALUE!</v>
      </c>
      <c r="G51" s="292" t="e">
        <f t="array" ref="G51:G53">MMULT(DataInput!$G$5:$I$7,G48:G50)</f>
        <v>#VALUE!</v>
      </c>
      <c r="H51" s="292" t="e">
        <f t="array" ref="H51:H53">MMULT(DataInput!$G$5:$I$7,H48:H50)</f>
        <v>#VALUE!</v>
      </c>
      <c r="I51" s="292" t="e">
        <f t="array" ref="I51:I53">MMULT(DataInput!$G$5:$I$7,I48:I50)</f>
        <v>#VALUE!</v>
      </c>
      <c r="J51" s="292" t="e">
        <f t="array" ref="J51:J53">MMULT(DataInput!$G$5:$I$7,J48:J50)</f>
        <v>#VALUE!</v>
      </c>
      <c r="K51" s="292" t="e">
        <f t="array" ref="K51:K53">MMULT(DataInput!$G$5:$I$7,K48:K50)</f>
        <v>#VALUE!</v>
      </c>
      <c r="L51" s="292" t="e">
        <f t="array" ref="L51:L53">MMULT(DataInput!$G$5:$I$7,L48:L50)</f>
        <v>#VALUE!</v>
      </c>
      <c r="M51" s="292" t="e">
        <f t="array" ref="M51:M53">MMULT(DataInput!$G$5:$I$7,M48:M50)</f>
        <v>#VALUE!</v>
      </c>
      <c r="N51" s="292" t="e">
        <f t="array" ref="N51:N53">MMULT(DataInput!$G$5:$I$7,N48:N50)</f>
        <v>#VALUE!</v>
      </c>
      <c r="O51" s="65"/>
      <c r="P51" s="65"/>
      <c r="Q51" s="65"/>
      <c r="R51" s="65"/>
      <c r="S51" s="65"/>
      <c r="T51" s="113"/>
      <c r="U51" s="111" t="s">
        <v>3</v>
      </c>
      <c r="V51" s="292" t="e">
        <f t="array" ref="V51:V53">MMULT(DataInput!$Z$5:$AB$7,V48:V50)</f>
        <v>#VALUE!</v>
      </c>
      <c r="W51" s="292" t="e">
        <f t="array" ref="W51:W53">MMULT(DataInput!$Z$5:$AB$7,W48:W50)</f>
        <v>#VALUE!</v>
      </c>
      <c r="X51" s="292" t="e">
        <f t="array" ref="X51:X53">MMULT(DataInput!$Z$5:$AB$7,X48:X50)</f>
        <v>#VALUE!</v>
      </c>
      <c r="Y51" s="292" t="e">
        <f t="array" ref="Y51:Y53">MMULT(DataInput!$Z$5:$AB$7,Y48:Y50)</f>
        <v>#VALUE!</v>
      </c>
      <c r="Z51" s="292" t="e">
        <f t="array" ref="Z51:Z53">MMULT(DataInput!$Z$5:$AB$7,Z48:Z50)</f>
        <v>#VALUE!</v>
      </c>
      <c r="AA51" s="292" t="e">
        <f t="array" ref="AA51:AA53">MMULT(DataInput!$Z$5:$AB$7,AA48:AA50)</f>
        <v>#VALUE!</v>
      </c>
      <c r="AB51" s="292" t="e">
        <f t="array" ref="AB51:AB53">MMULT(DataInput!$Z$5:$AB$7,AB48:AB50)</f>
        <v>#VALUE!</v>
      </c>
      <c r="AC51" s="292" t="e">
        <f t="array" ref="AC51:AC53">MMULT(DataInput!$Z$5:$AB$7,AC48:AC50)</f>
        <v>#VALUE!</v>
      </c>
      <c r="AD51" s="292" t="e">
        <f t="array" ref="AD51:AD53">MMULT(DataInput!$Z$5:$AB$7,AD48:AD50)</f>
        <v>#VALUE!</v>
      </c>
      <c r="AE51" s="292" t="e">
        <f t="array" ref="AE51:AE53">MMULT(DataInput!$Z$5:$AB$7,AE48:AE50)</f>
        <v>#VALUE!</v>
      </c>
      <c r="AF51" s="292" t="e">
        <f t="array" ref="AF51:AF53">MMULT(DataInput!$Z$5:$AB$7,AF48:AF50)</f>
        <v>#VALUE!</v>
      </c>
      <c r="AG51" s="292" t="e">
        <f t="array" ref="AG51:AG53">MMULT(DataInput!$Z$5:$AB$7,AG48:AG50)</f>
        <v>#VALUE!</v>
      </c>
      <c r="AH51" s="65"/>
      <c r="AI51" s="65"/>
      <c r="AJ51" s="65"/>
      <c r="AK51" s="65"/>
      <c r="AL51" s="65"/>
      <c r="AM51" s="113"/>
      <c r="AN51" s="111" t="s">
        <v>3</v>
      </c>
      <c r="AO51" s="292" t="e">
        <f t="array" ref="AO51:AO53">MMULT(DataInput!$AS$5:$AU$7,AO48:AO50)</f>
        <v>#VALUE!</v>
      </c>
      <c r="AP51" s="292" t="e">
        <f t="array" ref="AP51:AP53">MMULT(DataInput!$AS$5:$AU$7,AP48:AP50)</f>
        <v>#VALUE!</v>
      </c>
      <c r="AQ51" s="292" t="e">
        <f t="array" ref="AQ51:AQ53">MMULT(DataInput!$AS$5:$AU$7,AQ48:AQ50)</f>
        <v>#VALUE!</v>
      </c>
      <c r="AR51" s="292" t="e">
        <f t="array" ref="AR51:AR53">MMULT(DataInput!$AS$5:$AU$7,AR48:AR50)</f>
        <v>#VALUE!</v>
      </c>
      <c r="AS51" s="292" t="e">
        <f t="array" ref="AS51:AS53">MMULT(DataInput!$AS$5:$AU$7,AS48:AS50)</f>
        <v>#VALUE!</v>
      </c>
      <c r="AT51" s="292" t="e">
        <f t="array" ref="AT51:AT53">MMULT(DataInput!$AS$5:$AU$7,AT48:AT50)</f>
        <v>#VALUE!</v>
      </c>
      <c r="AU51" s="292" t="e">
        <f t="array" ref="AU51:AU53">MMULT(DataInput!$AS$5:$AU$7,AU48:AU50)</f>
        <v>#VALUE!</v>
      </c>
      <c r="AV51" s="292" t="e">
        <f t="array" ref="AV51:AV53">MMULT(DataInput!$AS$5:$AU$7,AV48:AV50)</f>
        <v>#VALUE!</v>
      </c>
      <c r="AW51" s="292" t="e">
        <f t="array" ref="AW51:AW53">MMULT(DataInput!$AS$5:$AU$7,AW48:AW50)</f>
        <v>#VALUE!</v>
      </c>
      <c r="AX51" s="292" t="e">
        <f t="array" ref="AX51:AX53">MMULT(DataInput!$AS$5:$AU$7,AX48:AX50)</f>
        <v>#VALUE!</v>
      </c>
      <c r="AY51" s="292" t="e">
        <f t="array" ref="AY51:AY53">MMULT(DataInput!$AS$5:$AU$7,AY48:AY50)</f>
        <v>#VALUE!</v>
      </c>
      <c r="AZ51" s="292" t="e">
        <f t="array" ref="AZ51:AZ53">MMULT(DataInput!$AS$5:$AU$7,AZ48:AZ50)</f>
        <v>#VALUE!</v>
      </c>
      <c r="BA51" s="65"/>
      <c r="BB51" s="65"/>
      <c r="BC51" s="65"/>
      <c r="BD51" s="65"/>
      <c r="BE51" s="65"/>
      <c r="BF51" s="113"/>
      <c r="BG51" s="111" t="s">
        <v>3</v>
      </c>
      <c r="BH51" s="292" t="e">
        <f t="array" ref="BH51:BH53">MMULT(DataInput!$BL$5:$BN$7,BH48:BH50)</f>
        <v>#VALUE!</v>
      </c>
      <c r="BI51" s="292" t="e">
        <f t="array" ref="BI51:BI53">MMULT(DataInput!$BL$5:$BN$7,BI48:BI50)</f>
        <v>#VALUE!</v>
      </c>
      <c r="BJ51" s="292" t="e">
        <f t="array" ref="BJ51:BJ53">MMULT(DataInput!$BL$5:$BN$7,BJ48:BJ50)</f>
        <v>#VALUE!</v>
      </c>
      <c r="BK51" s="292" t="e">
        <f t="array" ref="BK51:BK53">MMULT(DataInput!$BL$5:$BN$7,BK48:BK50)</f>
        <v>#VALUE!</v>
      </c>
      <c r="BL51" s="292" t="e">
        <f t="array" ref="BL51:BL53">MMULT(DataInput!$BL$5:$BN$7,BL48:BL50)</f>
        <v>#VALUE!</v>
      </c>
      <c r="BM51" s="292" t="e">
        <f t="array" ref="BM51:BM53">MMULT(DataInput!$BL$5:$BN$7,BM48:BM50)</f>
        <v>#VALUE!</v>
      </c>
      <c r="BN51" s="292" t="e">
        <f t="array" ref="BN51:BN53">MMULT(DataInput!$BL$5:$BN$7,BN48:BN50)</f>
        <v>#VALUE!</v>
      </c>
      <c r="BO51" s="292" t="e">
        <f t="array" ref="BO51:BO53">MMULT(DataInput!$BL$5:$BN$7,BO48:BO50)</f>
        <v>#VALUE!</v>
      </c>
      <c r="BP51" s="292" t="e">
        <f t="array" ref="BP51:BP53">MMULT(DataInput!$BL$5:$BN$7,BP48:BP50)</f>
        <v>#VALUE!</v>
      </c>
      <c r="BQ51" s="292" t="e">
        <f t="array" ref="BQ51:BQ53">MMULT(DataInput!$BL$5:$BN$7,BQ48:BQ50)</f>
        <v>#VALUE!</v>
      </c>
      <c r="BR51" s="292" t="e">
        <f t="array" ref="BR51:BR53">MMULT(DataInput!$BL$5:$BN$7,BR48:BR50)</f>
        <v>#VALUE!</v>
      </c>
      <c r="BS51" s="292" t="e">
        <f t="array" ref="BS51:BS53">MMULT(DataInput!$BL$5:$BN$7,BS48:BS50)</f>
        <v>#VALUE!</v>
      </c>
      <c r="BT51" s="65"/>
      <c r="BU51" s="65"/>
      <c r="BV51" s="65"/>
      <c r="BW51" s="65"/>
      <c r="BX51" s="65"/>
      <c r="BY51" s="113"/>
      <c r="BZ51" s="111" t="s">
        <v>3</v>
      </c>
      <c r="CA51" s="292" t="e">
        <f t="array" ref="CA51:CA53">MMULT(DataInput!$CE$5:$CG$7,CA48:CA50)</f>
        <v>#VALUE!</v>
      </c>
      <c r="CB51" s="292" t="e">
        <f t="array" ref="CB51:CB53">MMULT(DataInput!$CE$5:$CG$7,CB48:CB50)</f>
        <v>#VALUE!</v>
      </c>
      <c r="CC51" s="292" t="e">
        <f t="array" ref="CC51:CC53">MMULT(DataInput!$CE$5:$CG$7,CC48:CC50)</f>
        <v>#VALUE!</v>
      </c>
      <c r="CD51" s="292" t="e">
        <f t="array" ref="CD51:CD53">MMULT(DataInput!$CE$5:$CG$7,CD48:CD50)</f>
        <v>#VALUE!</v>
      </c>
      <c r="CE51" s="292" t="e">
        <f t="array" ref="CE51:CE53">MMULT(DataInput!$CE$5:$CG$7,CE48:CE50)</f>
        <v>#VALUE!</v>
      </c>
      <c r="CF51" s="292" t="e">
        <f t="array" ref="CF51:CF53">MMULT(DataInput!$CE$5:$CG$7,CF48:CF50)</f>
        <v>#VALUE!</v>
      </c>
      <c r="CG51" s="292" t="e">
        <f t="array" ref="CG51:CG53">MMULT(DataInput!$CE$5:$CG$7,CG48:CG50)</f>
        <v>#VALUE!</v>
      </c>
      <c r="CH51" s="292" t="e">
        <f t="array" ref="CH51:CH53">MMULT(DataInput!$CE$5:$CG$7,CH48:CH50)</f>
        <v>#VALUE!</v>
      </c>
      <c r="CI51" s="292" t="e">
        <f t="array" ref="CI51:CI53">MMULT(DataInput!$CE$5:$CG$7,CI48:CI50)</f>
        <v>#VALUE!</v>
      </c>
      <c r="CJ51" s="292" t="e">
        <f t="array" ref="CJ51:CJ53">MMULT(DataInput!$CE$5:$CG$7,CJ48:CJ50)</f>
        <v>#VALUE!</v>
      </c>
      <c r="CK51" s="292" t="e">
        <f t="array" ref="CK51:CK53">MMULT(DataInput!$CE$5:$CG$7,CK48:CK50)</f>
        <v>#VALUE!</v>
      </c>
      <c r="CL51" s="292" t="e">
        <f t="array" ref="CL51:CL53">MMULT(DataInput!$CE$5:$CG$7,CL48:CL50)</f>
        <v>#VALUE!</v>
      </c>
      <c r="CM51" s="65"/>
      <c r="CN51" s="65"/>
      <c r="CO51" s="65"/>
      <c r="CP51" s="65"/>
      <c r="CQ51" s="65"/>
      <c r="CR51" s="113"/>
      <c r="CS51" s="111" t="s">
        <v>3</v>
      </c>
      <c r="CT51" s="292" t="e">
        <f t="array" ref="CT51:CT53">MMULT(DataInput!$CX$5:$CZ$7,CT48:CT50)</f>
        <v>#VALUE!</v>
      </c>
      <c r="CU51" s="292" t="e">
        <f t="array" ref="CU51:CU53">MMULT(DataInput!$CX$5:$CZ$7,CU48:CU50)</f>
        <v>#VALUE!</v>
      </c>
      <c r="CV51" s="292" t="e">
        <f t="array" ref="CV51:CV53">MMULT(DataInput!$CX$5:$CZ$7,CV48:CV50)</f>
        <v>#VALUE!</v>
      </c>
      <c r="CW51" s="292" t="e">
        <f t="array" ref="CW51:CW53">MMULT(DataInput!$CX$5:$CZ$7,CW48:CW50)</f>
        <v>#VALUE!</v>
      </c>
      <c r="CX51" s="292" t="e">
        <f t="array" ref="CX51:CX53">MMULT(DataInput!$CX$5:$CZ$7,CX48:CX50)</f>
        <v>#VALUE!</v>
      </c>
      <c r="CY51" s="292" t="e">
        <f t="array" ref="CY51:CY53">MMULT(DataInput!$CX$5:$CZ$7,CY48:CY50)</f>
        <v>#VALUE!</v>
      </c>
      <c r="CZ51" s="292" t="e">
        <f t="array" ref="CZ51:CZ53">MMULT(DataInput!$CX$5:$CZ$7,CZ48:CZ50)</f>
        <v>#VALUE!</v>
      </c>
      <c r="DA51" s="292" t="e">
        <f t="array" ref="DA51:DA53">MMULT(DataInput!$CX$5:$CZ$7,DA48:DA50)</f>
        <v>#VALUE!</v>
      </c>
      <c r="DB51" s="292" t="e">
        <f t="array" ref="DB51:DB53">MMULT(DataInput!$CX$5:$CZ$7,DB48:DB50)</f>
        <v>#VALUE!</v>
      </c>
      <c r="DC51" s="292" t="e">
        <f t="array" ref="DC51:DC53">MMULT(DataInput!$CX$5:$CZ$7,DC48:DC50)</f>
        <v>#VALUE!</v>
      </c>
      <c r="DD51" s="292" t="e">
        <f t="array" ref="DD51:DD53">MMULT(DataInput!$CX$5:$CZ$7,DD48:DD50)</f>
        <v>#VALUE!</v>
      </c>
      <c r="DE51" s="292" t="e">
        <f t="array" ref="DE51:DE53">MMULT(DataInput!$CX$5:$CZ$7,DE48:DE50)</f>
        <v>#VALUE!</v>
      </c>
      <c r="DF51" s="65"/>
      <c r="DG51" s="65"/>
      <c r="DH51" s="65"/>
      <c r="DI51" s="65"/>
      <c r="DJ51" s="65"/>
      <c r="DK51" s="65"/>
      <c r="DL51" s="65"/>
      <c r="DM51" s="65"/>
      <c r="DN51" s="65"/>
    </row>
    <row r="52" spans="1:118">
      <c r="A52" s="113"/>
      <c r="B52" s="117" t="s">
        <v>4</v>
      </c>
      <c r="C52" s="149" t="e">
        <v>#VALUE!</v>
      </c>
      <c r="D52" s="149" t="e">
        <v>#VALUE!</v>
      </c>
      <c r="E52" s="149" t="e">
        <v>#VALUE!</v>
      </c>
      <c r="F52" s="149" t="e">
        <v>#VALUE!</v>
      </c>
      <c r="G52" s="149" t="e">
        <v>#VALUE!</v>
      </c>
      <c r="H52" s="149" t="e">
        <v>#VALUE!</v>
      </c>
      <c r="I52" s="149" t="e">
        <v>#VALUE!</v>
      </c>
      <c r="J52" s="149" t="e">
        <v>#VALUE!</v>
      </c>
      <c r="K52" s="149" t="e">
        <v>#VALUE!</v>
      </c>
      <c r="L52" s="149" t="e">
        <v>#VALUE!</v>
      </c>
      <c r="M52" s="149" t="e">
        <v>#VALUE!</v>
      </c>
      <c r="N52" s="149" t="e">
        <v>#VALUE!</v>
      </c>
      <c r="O52" s="65"/>
      <c r="P52" s="65"/>
      <c r="Q52" s="65"/>
      <c r="R52" s="65"/>
      <c r="S52" s="65"/>
      <c r="T52" s="113"/>
      <c r="U52" s="117" t="s">
        <v>4</v>
      </c>
      <c r="V52" s="149" t="e">
        <v>#VALUE!</v>
      </c>
      <c r="W52" s="149" t="e">
        <v>#VALUE!</v>
      </c>
      <c r="X52" s="149" t="e">
        <v>#VALUE!</v>
      </c>
      <c r="Y52" s="149" t="e">
        <v>#VALUE!</v>
      </c>
      <c r="Z52" s="149" t="e">
        <v>#VALUE!</v>
      </c>
      <c r="AA52" s="149" t="e">
        <v>#VALUE!</v>
      </c>
      <c r="AB52" s="149" t="e">
        <v>#VALUE!</v>
      </c>
      <c r="AC52" s="149" t="e">
        <v>#VALUE!</v>
      </c>
      <c r="AD52" s="149" t="e">
        <v>#VALUE!</v>
      </c>
      <c r="AE52" s="149" t="e">
        <v>#VALUE!</v>
      </c>
      <c r="AF52" s="149" t="e">
        <v>#VALUE!</v>
      </c>
      <c r="AG52" s="149" t="e">
        <v>#VALUE!</v>
      </c>
      <c r="AH52" s="65"/>
      <c r="AI52" s="65"/>
      <c r="AJ52" s="65"/>
      <c r="AK52" s="65"/>
      <c r="AL52" s="65"/>
      <c r="AM52" s="113"/>
      <c r="AN52" s="117" t="s">
        <v>4</v>
      </c>
      <c r="AO52" s="149" t="e">
        <v>#VALUE!</v>
      </c>
      <c r="AP52" s="149" t="e">
        <v>#VALUE!</v>
      </c>
      <c r="AQ52" s="149" t="e">
        <v>#VALUE!</v>
      </c>
      <c r="AR52" s="149" t="e">
        <v>#VALUE!</v>
      </c>
      <c r="AS52" s="149" t="e">
        <v>#VALUE!</v>
      </c>
      <c r="AT52" s="149" t="e">
        <v>#VALUE!</v>
      </c>
      <c r="AU52" s="149" t="e">
        <v>#VALUE!</v>
      </c>
      <c r="AV52" s="149" t="e">
        <v>#VALUE!</v>
      </c>
      <c r="AW52" s="149" t="e">
        <v>#VALUE!</v>
      </c>
      <c r="AX52" s="149" t="e">
        <v>#VALUE!</v>
      </c>
      <c r="AY52" s="149" t="e">
        <v>#VALUE!</v>
      </c>
      <c r="AZ52" s="149" t="e">
        <v>#VALUE!</v>
      </c>
      <c r="BA52" s="65"/>
      <c r="BB52" s="65"/>
      <c r="BC52" s="65"/>
      <c r="BD52" s="65"/>
      <c r="BE52" s="65"/>
      <c r="BF52" s="113"/>
      <c r="BG52" s="117" t="s">
        <v>4</v>
      </c>
      <c r="BH52" s="149" t="e">
        <v>#VALUE!</v>
      </c>
      <c r="BI52" s="149" t="e">
        <v>#VALUE!</v>
      </c>
      <c r="BJ52" s="149" t="e">
        <v>#VALUE!</v>
      </c>
      <c r="BK52" s="149" t="e">
        <v>#VALUE!</v>
      </c>
      <c r="BL52" s="149" t="e">
        <v>#VALUE!</v>
      </c>
      <c r="BM52" s="149" t="e">
        <v>#VALUE!</v>
      </c>
      <c r="BN52" s="149" t="e">
        <v>#VALUE!</v>
      </c>
      <c r="BO52" s="149" t="e">
        <v>#VALUE!</v>
      </c>
      <c r="BP52" s="149" t="e">
        <v>#VALUE!</v>
      </c>
      <c r="BQ52" s="149" t="e">
        <v>#VALUE!</v>
      </c>
      <c r="BR52" s="149" t="e">
        <v>#VALUE!</v>
      </c>
      <c r="BS52" s="149" t="e">
        <v>#VALUE!</v>
      </c>
      <c r="BT52" s="65"/>
      <c r="BU52" s="65"/>
      <c r="BV52" s="65"/>
      <c r="BW52" s="65"/>
      <c r="BX52" s="65"/>
      <c r="BY52" s="113"/>
      <c r="BZ52" s="117" t="s">
        <v>4</v>
      </c>
      <c r="CA52" s="149" t="e">
        <v>#VALUE!</v>
      </c>
      <c r="CB52" s="149" t="e">
        <v>#VALUE!</v>
      </c>
      <c r="CC52" s="149" t="e">
        <v>#VALUE!</v>
      </c>
      <c r="CD52" s="149" t="e">
        <v>#VALUE!</v>
      </c>
      <c r="CE52" s="149" t="e">
        <v>#VALUE!</v>
      </c>
      <c r="CF52" s="149" t="e">
        <v>#VALUE!</v>
      </c>
      <c r="CG52" s="149" t="e">
        <v>#VALUE!</v>
      </c>
      <c r="CH52" s="149" t="e">
        <v>#VALUE!</v>
      </c>
      <c r="CI52" s="149" t="e">
        <v>#VALUE!</v>
      </c>
      <c r="CJ52" s="149" t="e">
        <v>#VALUE!</v>
      </c>
      <c r="CK52" s="149" t="e">
        <v>#VALUE!</v>
      </c>
      <c r="CL52" s="149" t="e">
        <v>#VALUE!</v>
      </c>
      <c r="CM52" s="65"/>
      <c r="CN52" s="65"/>
      <c r="CO52" s="65"/>
      <c r="CP52" s="65"/>
      <c r="CQ52" s="65"/>
      <c r="CR52" s="113"/>
      <c r="CS52" s="117" t="s">
        <v>4</v>
      </c>
      <c r="CT52" s="149" t="e">
        <v>#VALUE!</v>
      </c>
      <c r="CU52" s="149" t="e">
        <v>#VALUE!</v>
      </c>
      <c r="CV52" s="149" t="e">
        <v>#VALUE!</v>
      </c>
      <c r="CW52" s="149" t="e">
        <v>#VALUE!</v>
      </c>
      <c r="CX52" s="149" t="e">
        <v>#VALUE!</v>
      </c>
      <c r="CY52" s="149" t="e">
        <v>#VALUE!</v>
      </c>
      <c r="CZ52" s="149" t="e">
        <v>#VALUE!</v>
      </c>
      <c r="DA52" s="149" t="e">
        <v>#VALUE!</v>
      </c>
      <c r="DB52" s="149" t="e">
        <v>#VALUE!</v>
      </c>
      <c r="DC52" s="149" t="e">
        <v>#VALUE!</v>
      </c>
      <c r="DD52" s="149" t="e">
        <v>#VALUE!</v>
      </c>
      <c r="DE52" s="149" t="e">
        <v>#VALUE!</v>
      </c>
      <c r="DF52" s="65"/>
      <c r="DG52" s="65"/>
      <c r="DH52" s="65"/>
      <c r="DI52" s="65"/>
      <c r="DJ52" s="65"/>
      <c r="DK52" s="65"/>
      <c r="DL52" s="65"/>
      <c r="DM52" s="65"/>
      <c r="DN52" s="65"/>
    </row>
    <row r="53" spans="1:118">
      <c r="A53" s="113"/>
      <c r="B53" s="112" t="s">
        <v>5</v>
      </c>
      <c r="C53" s="293" t="e">
        <v>#VALUE!</v>
      </c>
      <c r="D53" s="293" t="e">
        <v>#VALUE!</v>
      </c>
      <c r="E53" s="293" t="e">
        <v>#VALUE!</v>
      </c>
      <c r="F53" s="293" t="e">
        <v>#VALUE!</v>
      </c>
      <c r="G53" s="293" t="e">
        <v>#VALUE!</v>
      </c>
      <c r="H53" s="293" t="e">
        <v>#VALUE!</v>
      </c>
      <c r="I53" s="293" t="e">
        <v>#VALUE!</v>
      </c>
      <c r="J53" s="293" t="e">
        <v>#VALUE!</v>
      </c>
      <c r="K53" s="293" t="e">
        <v>#VALUE!</v>
      </c>
      <c r="L53" s="293" t="e">
        <v>#VALUE!</v>
      </c>
      <c r="M53" s="293" t="e">
        <v>#VALUE!</v>
      </c>
      <c r="N53" s="293" t="e">
        <v>#VALUE!</v>
      </c>
      <c r="O53" s="65"/>
      <c r="P53" s="65"/>
      <c r="Q53" s="65"/>
      <c r="R53" s="65"/>
      <c r="S53" s="65"/>
      <c r="T53" s="113"/>
      <c r="U53" s="112" t="s">
        <v>5</v>
      </c>
      <c r="V53" s="293" t="e">
        <v>#VALUE!</v>
      </c>
      <c r="W53" s="293" t="e">
        <v>#VALUE!</v>
      </c>
      <c r="X53" s="293" t="e">
        <v>#VALUE!</v>
      </c>
      <c r="Y53" s="293" t="e">
        <v>#VALUE!</v>
      </c>
      <c r="Z53" s="293" t="e">
        <v>#VALUE!</v>
      </c>
      <c r="AA53" s="293" t="e">
        <v>#VALUE!</v>
      </c>
      <c r="AB53" s="293" t="e">
        <v>#VALUE!</v>
      </c>
      <c r="AC53" s="293" t="e">
        <v>#VALUE!</v>
      </c>
      <c r="AD53" s="293" t="e">
        <v>#VALUE!</v>
      </c>
      <c r="AE53" s="293" t="e">
        <v>#VALUE!</v>
      </c>
      <c r="AF53" s="293" t="e">
        <v>#VALUE!</v>
      </c>
      <c r="AG53" s="293" t="e">
        <v>#VALUE!</v>
      </c>
      <c r="AH53" s="65"/>
      <c r="AI53" s="65"/>
      <c r="AJ53" s="65"/>
      <c r="AK53" s="65"/>
      <c r="AL53" s="65"/>
      <c r="AM53" s="113"/>
      <c r="AN53" s="112" t="s">
        <v>5</v>
      </c>
      <c r="AO53" s="293" t="e">
        <v>#VALUE!</v>
      </c>
      <c r="AP53" s="293" t="e">
        <v>#VALUE!</v>
      </c>
      <c r="AQ53" s="293" t="e">
        <v>#VALUE!</v>
      </c>
      <c r="AR53" s="293" t="e">
        <v>#VALUE!</v>
      </c>
      <c r="AS53" s="293" t="e">
        <v>#VALUE!</v>
      </c>
      <c r="AT53" s="293" t="e">
        <v>#VALUE!</v>
      </c>
      <c r="AU53" s="293" t="e">
        <v>#VALUE!</v>
      </c>
      <c r="AV53" s="293" t="e">
        <v>#VALUE!</v>
      </c>
      <c r="AW53" s="293" t="e">
        <v>#VALUE!</v>
      </c>
      <c r="AX53" s="293" t="e">
        <v>#VALUE!</v>
      </c>
      <c r="AY53" s="293" t="e">
        <v>#VALUE!</v>
      </c>
      <c r="AZ53" s="293" t="e">
        <v>#VALUE!</v>
      </c>
      <c r="BA53" s="65"/>
      <c r="BB53" s="65"/>
      <c r="BC53" s="65"/>
      <c r="BD53" s="65"/>
      <c r="BE53" s="65"/>
      <c r="BF53" s="113"/>
      <c r="BG53" s="112" t="s">
        <v>5</v>
      </c>
      <c r="BH53" s="293" t="e">
        <v>#VALUE!</v>
      </c>
      <c r="BI53" s="293" t="e">
        <v>#VALUE!</v>
      </c>
      <c r="BJ53" s="293" t="e">
        <v>#VALUE!</v>
      </c>
      <c r="BK53" s="293" t="e">
        <v>#VALUE!</v>
      </c>
      <c r="BL53" s="293" t="e">
        <v>#VALUE!</v>
      </c>
      <c r="BM53" s="293" t="e">
        <v>#VALUE!</v>
      </c>
      <c r="BN53" s="293" t="e">
        <v>#VALUE!</v>
      </c>
      <c r="BO53" s="293" t="e">
        <v>#VALUE!</v>
      </c>
      <c r="BP53" s="293" t="e">
        <v>#VALUE!</v>
      </c>
      <c r="BQ53" s="293" t="e">
        <v>#VALUE!</v>
      </c>
      <c r="BR53" s="293" t="e">
        <v>#VALUE!</v>
      </c>
      <c r="BS53" s="293" t="e">
        <v>#VALUE!</v>
      </c>
      <c r="BT53" s="65"/>
      <c r="BU53" s="65"/>
      <c r="BV53" s="65"/>
      <c r="BW53" s="65"/>
      <c r="BX53" s="65"/>
      <c r="BY53" s="113"/>
      <c r="BZ53" s="112" t="s">
        <v>5</v>
      </c>
      <c r="CA53" s="293" t="e">
        <v>#VALUE!</v>
      </c>
      <c r="CB53" s="293" t="e">
        <v>#VALUE!</v>
      </c>
      <c r="CC53" s="293" t="e">
        <v>#VALUE!</v>
      </c>
      <c r="CD53" s="293" t="e">
        <v>#VALUE!</v>
      </c>
      <c r="CE53" s="293" t="e">
        <v>#VALUE!</v>
      </c>
      <c r="CF53" s="293" t="e">
        <v>#VALUE!</v>
      </c>
      <c r="CG53" s="293" t="e">
        <v>#VALUE!</v>
      </c>
      <c r="CH53" s="293" t="e">
        <v>#VALUE!</v>
      </c>
      <c r="CI53" s="293" t="e">
        <v>#VALUE!</v>
      </c>
      <c r="CJ53" s="293" t="e">
        <v>#VALUE!</v>
      </c>
      <c r="CK53" s="293" t="e">
        <v>#VALUE!</v>
      </c>
      <c r="CL53" s="293" t="e">
        <v>#VALUE!</v>
      </c>
      <c r="CM53" s="65"/>
      <c r="CN53" s="65"/>
      <c r="CO53" s="65"/>
      <c r="CP53" s="65"/>
      <c r="CQ53" s="65"/>
      <c r="CR53" s="113"/>
      <c r="CS53" s="112" t="s">
        <v>5</v>
      </c>
      <c r="CT53" s="293" t="e">
        <v>#VALUE!</v>
      </c>
      <c r="CU53" s="293" t="e">
        <v>#VALUE!</v>
      </c>
      <c r="CV53" s="293" t="e">
        <v>#VALUE!</v>
      </c>
      <c r="CW53" s="293" t="e">
        <v>#VALUE!</v>
      </c>
      <c r="CX53" s="293" t="e">
        <v>#VALUE!</v>
      </c>
      <c r="CY53" s="293" t="e">
        <v>#VALUE!</v>
      </c>
      <c r="CZ53" s="293" t="e">
        <v>#VALUE!</v>
      </c>
      <c r="DA53" s="293" t="e">
        <v>#VALUE!</v>
      </c>
      <c r="DB53" s="293" t="e">
        <v>#VALUE!</v>
      </c>
      <c r="DC53" s="293" t="e">
        <v>#VALUE!</v>
      </c>
      <c r="DD53" s="293" t="e">
        <v>#VALUE!</v>
      </c>
      <c r="DE53" s="293" t="e">
        <v>#VALUE!</v>
      </c>
      <c r="DF53" s="65"/>
      <c r="DG53" s="65"/>
      <c r="DH53" s="65"/>
      <c r="DI53" s="65"/>
      <c r="DJ53" s="65"/>
      <c r="DK53" s="65"/>
      <c r="DL53" s="65"/>
      <c r="DM53" s="65"/>
      <c r="DN53" s="65"/>
    </row>
    <row r="54" spans="1:118">
      <c r="A54" s="294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294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294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294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294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294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</row>
    <row r="55" spans="1:118">
      <c r="A55" s="294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294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294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294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294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294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</row>
    <row r="56" spans="1:118">
      <c r="A56" s="116" t="s">
        <v>20</v>
      </c>
      <c r="B56" s="79"/>
      <c r="C56" s="79">
        <v>1</v>
      </c>
      <c r="D56" s="79">
        <v>2</v>
      </c>
      <c r="E56" s="79">
        <v>3</v>
      </c>
      <c r="F56" s="79">
        <v>4</v>
      </c>
      <c r="G56" s="79">
        <v>5</v>
      </c>
      <c r="H56" s="79">
        <v>6</v>
      </c>
      <c r="I56" s="79">
        <v>7</v>
      </c>
      <c r="J56" s="79">
        <v>8</v>
      </c>
      <c r="K56" s="79">
        <v>9</v>
      </c>
      <c r="L56" s="79">
        <v>10</v>
      </c>
      <c r="M56" s="79">
        <v>11</v>
      </c>
      <c r="N56" s="79">
        <v>12</v>
      </c>
      <c r="O56" s="65"/>
      <c r="P56" s="65"/>
      <c r="Q56" s="65"/>
      <c r="R56" s="65"/>
      <c r="S56" s="65"/>
      <c r="T56" s="116" t="s">
        <v>20</v>
      </c>
      <c r="U56" s="79"/>
      <c r="V56" s="79">
        <v>1</v>
      </c>
      <c r="W56" s="79">
        <v>2</v>
      </c>
      <c r="X56" s="79">
        <v>3</v>
      </c>
      <c r="Y56" s="79">
        <v>4</v>
      </c>
      <c r="Z56" s="79">
        <v>5</v>
      </c>
      <c r="AA56" s="79">
        <v>6</v>
      </c>
      <c r="AB56" s="79">
        <v>7</v>
      </c>
      <c r="AC56" s="79">
        <v>8</v>
      </c>
      <c r="AD56" s="79">
        <v>9</v>
      </c>
      <c r="AE56" s="79">
        <v>10</v>
      </c>
      <c r="AF56" s="79">
        <v>11</v>
      </c>
      <c r="AG56" s="79">
        <v>12</v>
      </c>
      <c r="AH56" s="65"/>
      <c r="AI56" s="65"/>
      <c r="AJ56" s="65"/>
      <c r="AK56" s="65"/>
      <c r="AL56" s="65"/>
      <c r="AM56" s="116" t="s">
        <v>20</v>
      </c>
      <c r="AN56" s="79"/>
      <c r="AO56" s="79">
        <v>1</v>
      </c>
      <c r="AP56" s="79">
        <v>2</v>
      </c>
      <c r="AQ56" s="79">
        <v>3</v>
      </c>
      <c r="AR56" s="79">
        <v>4</v>
      </c>
      <c r="AS56" s="79">
        <v>5</v>
      </c>
      <c r="AT56" s="79">
        <v>6</v>
      </c>
      <c r="AU56" s="79">
        <v>7</v>
      </c>
      <c r="AV56" s="79">
        <v>8</v>
      </c>
      <c r="AW56" s="79">
        <v>9</v>
      </c>
      <c r="AX56" s="79">
        <v>10</v>
      </c>
      <c r="AY56" s="79">
        <v>11</v>
      </c>
      <c r="AZ56" s="79">
        <v>12</v>
      </c>
      <c r="BA56" s="65"/>
      <c r="BB56" s="65"/>
      <c r="BC56" s="65"/>
      <c r="BD56" s="65"/>
      <c r="BE56" s="65"/>
      <c r="BF56" s="116" t="s">
        <v>20</v>
      </c>
      <c r="BG56" s="79"/>
      <c r="BH56" s="79">
        <v>1</v>
      </c>
      <c r="BI56" s="79">
        <v>2</v>
      </c>
      <c r="BJ56" s="79">
        <v>3</v>
      </c>
      <c r="BK56" s="79">
        <v>4</v>
      </c>
      <c r="BL56" s="79">
        <v>5</v>
      </c>
      <c r="BM56" s="79">
        <v>6</v>
      </c>
      <c r="BN56" s="79">
        <v>7</v>
      </c>
      <c r="BO56" s="79">
        <v>8</v>
      </c>
      <c r="BP56" s="79">
        <v>9</v>
      </c>
      <c r="BQ56" s="79">
        <v>10</v>
      </c>
      <c r="BR56" s="79">
        <v>11</v>
      </c>
      <c r="BS56" s="79">
        <v>12</v>
      </c>
      <c r="BT56" s="65"/>
      <c r="BU56" s="65"/>
      <c r="BV56" s="65"/>
      <c r="BW56" s="65"/>
      <c r="BX56" s="65"/>
      <c r="BY56" s="116" t="s">
        <v>20</v>
      </c>
      <c r="BZ56" s="79"/>
      <c r="CA56" s="79">
        <v>1</v>
      </c>
      <c r="CB56" s="79">
        <v>2</v>
      </c>
      <c r="CC56" s="79">
        <v>3</v>
      </c>
      <c r="CD56" s="79">
        <v>4</v>
      </c>
      <c r="CE56" s="79">
        <v>5</v>
      </c>
      <c r="CF56" s="79">
        <v>6</v>
      </c>
      <c r="CG56" s="79">
        <v>7</v>
      </c>
      <c r="CH56" s="79">
        <v>8</v>
      </c>
      <c r="CI56" s="79">
        <v>9</v>
      </c>
      <c r="CJ56" s="79">
        <v>10</v>
      </c>
      <c r="CK56" s="79">
        <v>11</v>
      </c>
      <c r="CL56" s="79">
        <v>12</v>
      </c>
      <c r="CM56" s="65"/>
      <c r="CN56" s="65"/>
      <c r="CO56" s="65"/>
      <c r="CP56" s="65"/>
      <c r="CQ56" s="65"/>
      <c r="CR56" s="116" t="s">
        <v>20</v>
      </c>
      <c r="CS56" s="79"/>
      <c r="CT56" s="79">
        <v>1</v>
      </c>
      <c r="CU56" s="79">
        <v>2</v>
      </c>
      <c r="CV56" s="79">
        <v>3</v>
      </c>
      <c r="CW56" s="79">
        <v>4</v>
      </c>
      <c r="CX56" s="79">
        <v>5</v>
      </c>
      <c r="CY56" s="79">
        <v>6</v>
      </c>
      <c r="CZ56" s="79">
        <v>7</v>
      </c>
      <c r="DA56" s="79">
        <v>8</v>
      </c>
      <c r="DB56" s="79">
        <v>9</v>
      </c>
      <c r="DC56" s="79">
        <v>10</v>
      </c>
      <c r="DD56" s="79">
        <v>11</v>
      </c>
      <c r="DE56" s="79">
        <v>12</v>
      </c>
      <c r="DF56" s="65"/>
      <c r="DG56" s="65"/>
      <c r="DH56" s="65"/>
      <c r="DI56" s="65"/>
      <c r="DJ56" s="65"/>
      <c r="DK56" s="65"/>
      <c r="DL56" s="65"/>
      <c r="DM56" s="65"/>
      <c r="DN56" s="65"/>
    </row>
    <row r="57" spans="1:118">
      <c r="A57" s="294"/>
      <c r="B57" s="111" t="s">
        <v>0</v>
      </c>
      <c r="C57" s="292">
        <f>DataInput!B16</f>
        <v>0</v>
      </c>
      <c r="D57" s="292">
        <f>DataInput!C16</f>
        <v>0</v>
      </c>
      <c r="E57" s="292">
        <f>DataInput!D16</f>
        <v>0</v>
      </c>
      <c r="F57" s="292">
        <f>DataInput!E16</f>
        <v>0</v>
      </c>
      <c r="G57" s="292">
        <f>DataInput!F16</f>
        <v>0</v>
      </c>
      <c r="H57" s="292">
        <f>DataInput!G16</f>
        <v>0</v>
      </c>
      <c r="I57" s="292">
        <f>DataInput!H16</f>
        <v>0</v>
      </c>
      <c r="J57" s="292">
        <f>DataInput!I16</f>
        <v>0</v>
      </c>
      <c r="K57" s="292">
        <f>DataInput!J16</f>
        <v>0</v>
      </c>
      <c r="L57" s="292">
        <f>DataInput!K16</f>
        <v>0</v>
      </c>
      <c r="M57" s="292">
        <f>DataInput!L16</f>
        <v>0</v>
      </c>
      <c r="N57" s="292">
        <f>DataInput!M16</f>
        <v>0</v>
      </c>
      <c r="O57" s="65"/>
      <c r="P57" s="65"/>
      <c r="Q57" s="65"/>
      <c r="R57" s="65"/>
      <c r="S57" s="65"/>
      <c r="T57" s="294"/>
      <c r="U57" s="111" t="s">
        <v>0</v>
      </c>
      <c r="V57" s="292">
        <f>DataInput!U16</f>
        <v>0</v>
      </c>
      <c r="W57" s="292">
        <f>DataInput!V16</f>
        <v>0</v>
      </c>
      <c r="X57" s="292">
        <f>DataInput!W16</f>
        <v>0</v>
      </c>
      <c r="Y57" s="292">
        <f>DataInput!X16</f>
        <v>0</v>
      </c>
      <c r="Z57" s="292">
        <f>DataInput!Y16</f>
        <v>0</v>
      </c>
      <c r="AA57" s="292">
        <f>DataInput!Z16</f>
        <v>0</v>
      </c>
      <c r="AB57" s="292">
        <f>DataInput!AA16</f>
        <v>0</v>
      </c>
      <c r="AC57" s="292">
        <f>DataInput!AB16</f>
        <v>0</v>
      </c>
      <c r="AD57" s="292">
        <f>DataInput!AC16</f>
        <v>0</v>
      </c>
      <c r="AE57" s="292">
        <f>DataInput!AD16</f>
        <v>0</v>
      </c>
      <c r="AF57" s="292">
        <f>DataInput!AE16</f>
        <v>0</v>
      </c>
      <c r="AG57" s="292">
        <f>DataInput!AF16</f>
        <v>0</v>
      </c>
      <c r="AH57" s="65"/>
      <c r="AI57" s="65"/>
      <c r="AJ57" s="65"/>
      <c r="AK57" s="65"/>
      <c r="AL57" s="65"/>
      <c r="AM57" s="294"/>
      <c r="AN57" s="111" t="s">
        <v>0</v>
      </c>
      <c r="AO57" s="292">
        <f>DataInput!AN16</f>
        <v>0</v>
      </c>
      <c r="AP57" s="292">
        <f>DataInput!AO16</f>
        <v>0</v>
      </c>
      <c r="AQ57" s="292">
        <f>DataInput!AP16</f>
        <v>0</v>
      </c>
      <c r="AR57" s="292">
        <f>DataInput!AQ16</f>
        <v>0</v>
      </c>
      <c r="AS57" s="292">
        <f>DataInput!AR16</f>
        <v>0</v>
      </c>
      <c r="AT57" s="292">
        <f>DataInput!AS16</f>
        <v>0</v>
      </c>
      <c r="AU57" s="292">
        <f>DataInput!AT16</f>
        <v>0</v>
      </c>
      <c r="AV57" s="292">
        <f>DataInput!AU16</f>
        <v>0</v>
      </c>
      <c r="AW57" s="292">
        <f>DataInput!AV16</f>
        <v>0</v>
      </c>
      <c r="AX57" s="292">
        <f>DataInput!AW16</f>
        <v>0</v>
      </c>
      <c r="AY57" s="292">
        <f>DataInput!AX16</f>
        <v>0</v>
      </c>
      <c r="AZ57" s="292">
        <f>DataInput!AY16</f>
        <v>0</v>
      </c>
      <c r="BA57" s="65"/>
      <c r="BB57" s="65"/>
      <c r="BC57" s="65"/>
      <c r="BD57" s="65"/>
      <c r="BE57" s="65"/>
      <c r="BF57" s="294"/>
      <c r="BG57" s="111" t="s">
        <v>0</v>
      </c>
      <c r="BH57" s="292">
        <f>DataInput!BG16</f>
        <v>0</v>
      </c>
      <c r="BI57" s="292">
        <f>DataInput!BH16</f>
        <v>0</v>
      </c>
      <c r="BJ57" s="292">
        <f>DataInput!BI16</f>
        <v>0</v>
      </c>
      <c r="BK57" s="292">
        <f>DataInput!BJ16</f>
        <v>0</v>
      </c>
      <c r="BL57" s="292">
        <f>DataInput!BK16</f>
        <v>0</v>
      </c>
      <c r="BM57" s="292">
        <f>DataInput!BL16</f>
        <v>0</v>
      </c>
      <c r="BN57" s="292">
        <f>DataInput!BM16</f>
        <v>0</v>
      </c>
      <c r="BO57" s="292">
        <f>DataInput!BN16</f>
        <v>0</v>
      </c>
      <c r="BP57" s="292">
        <f>DataInput!BO16</f>
        <v>0</v>
      </c>
      <c r="BQ57" s="292">
        <f>DataInput!BP16</f>
        <v>0</v>
      </c>
      <c r="BR57" s="292">
        <f>DataInput!BQ16</f>
        <v>0</v>
      </c>
      <c r="BS57" s="292">
        <f>DataInput!BR16</f>
        <v>0</v>
      </c>
      <c r="BT57" s="65"/>
      <c r="BU57" s="65"/>
      <c r="BV57" s="65"/>
      <c r="BW57" s="65"/>
      <c r="BX57" s="65"/>
      <c r="BY57" s="294"/>
      <c r="BZ57" s="111" t="s">
        <v>0</v>
      </c>
      <c r="CA57" s="292">
        <f>DataInput!BZ16</f>
        <v>0</v>
      </c>
      <c r="CB57" s="292">
        <f>DataInput!CA16</f>
        <v>0</v>
      </c>
      <c r="CC57" s="292">
        <f>DataInput!CB16</f>
        <v>0</v>
      </c>
      <c r="CD57" s="292">
        <f>DataInput!CC16</f>
        <v>0</v>
      </c>
      <c r="CE57" s="292">
        <f>DataInput!CD16</f>
        <v>0</v>
      </c>
      <c r="CF57" s="292">
        <f>DataInput!CE16</f>
        <v>0</v>
      </c>
      <c r="CG57" s="292">
        <f>DataInput!CF16</f>
        <v>0</v>
      </c>
      <c r="CH57" s="292">
        <f>DataInput!CG16</f>
        <v>0</v>
      </c>
      <c r="CI57" s="292">
        <f>DataInput!CH16</f>
        <v>0</v>
      </c>
      <c r="CJ57" s="292">
        <f>DataInput!CI16</f>
        <v>0</v>
      </c>
      <c r="CK57" s="292">
        <f>DataInput!CJ16</f>
        <v>0</v>
      </c>
      <c r="CL57" s="292">
        <f>DataInput!CK16</f>
        <v>0</v>
      </c>
      <c r="CM57" s="65"/>
      <c r="CN57" s="65"/>
      <c r="CO57" s="65"/>
      <c r="CP57" s="65"/>
      <c r="CQ57" s="65"/>
      <c r="CR57" s="294"/>
      <c r="CS57" s="111" t="s">
        <v>0</v>
      </c>
      <c r="CT57" s="292">
        <f>DataInput!CS16</f>
        <v>0</v>
      </c>
      <c r="CU57" s="292">
        <f>DataInput!CT16</f>
        <v>0</v>
      </c>
      <c r="CV57" s="292">
        <f>DataInput!CU16</f>
        <v>0</v>
      </c>
      <c r="CW57" s="292">
        <f>DataInput!CV16</f>
        <v>0</v>
      </c>
      <c r="CX57" s="292">
        <f>DataInput!CW16</f>
        <v>0</v>
      </c>
      <c r="CY57" s="292">
        <f>DataInput!CX16</f>
        <v>0</v>
      </c>
      <c r="CZ57" s="292">
        <f>DataInput!CY16</f>
        <v>0</v>
      </c>
      <c r="DA57" s="292">
        <f>DataInput!CZ16</f>
        <v>0</v>
      </c>
      <c r="DB57" s="292">
        <f>DataInput!DA16</f>
        <v>0</v>
      </c>
      <c r="DC57" s="292">
        <f>DataInput!DB16</f>
        <v>0</v>
      </c>
      <c r="DD57" s="292">
        <f>DataInput!DC16</f>
        <v>0</v>
      </c>
      <c r="DE57" s="292">
        <f>DataInput!DD16</f>
        <v>0</v>
      </c>
      <c r="DF57" s="65"/>
      <c r="DG57" s="65"/>
      <c r="DH57" s="65"/>
      <c r="DI57" s="65"/>
      <c r="DJ57" s="65"/>
      <c r="DK57" s="65"/>
      <c r="DL57" s="65"/>
      <c r="DM57" s="65"/>
      <c r="DN57" s="65"/>
    </row>
    <row r="58" spans="1:118">
      <c r="A58" s="294"/>
      <c r="B58" s="117" t="s">
        <v>1</v>
      </c>
      <c r="C58" s="149">
        <f>DataInput!B26</f>
        <v>0</v>
      </c>
      <c r="D58" s="149">
        <f>DataInput!C26</f>
        <v>0</v>
      </c>
      <c r="E58" s="149">
        <f>DataInput!D26</f>
        <v>0</v>
      </c>
      <c r="F58" s="149">
        <f>DataInput!E26</f>
        <v>0</v>
      </c>
      <c r="G58" s="149">
        <f>DataInput!F26</f>
        <v>0</v>
      </c>
      <c r="H58" s="149">
        <f>DataInput!G26</f>
        <v>0</v>
      </c>
      <c r="I58" s="149">
        <f>DataInput!H26</f>
        <v>0</v>
      </c>
      <c r="J58" s="149">
        <f>DataInput!I26</f>
        <v>0</v>
      </c>
      <c r="K58" s="149">
        <f>DataInput!J26</f>
        <v>0</v>
      </c>
      <c r="L58" s="149">
        <f>DataInput!K26</f>
        <v>0</v>
      </c>
      <c r="M58" s="149">
        <f>DataInput!L26</f>
        <v>0</v>
      </c>
      <c r="N58" s="149">
        <f>DataInput!M26</f>
        <v>0</v>
      </c>
      <c r="O58" s="65"/>
      <c r="P58" s="65"/>
      <c r="Q58" s="65"/>
      <c r="R58" s="65"/>
      <c r="S58" s="65"/>
      <c r="T58" s="294"/>
      <c r="U58" s="117" t="s">
        <v>1</v>
      </c>
      <c r="V58" s="149">
        <f>DataInput!U26</f>
        <v>0</v>
      </c>
      <c r="W58" s="149">
        <f>DataInput!V26</f>
        <v>0</v>
      </c>
      <c r="X58" s="149">
        <f>DataInput!W26</f>
        <v>0</v>
      </c>
      <c r="Y58" s="149">
        <f>DataInput!X26</f>
        <v>0</v>
      </c>
      <c r="Z58" s="149">
        <f>DataInput!Y26</f>
        <v>0</v>
      </c>
      <c r="AA58" s="149">
        <f>DataInput!Z26</f>
        <v>0</v>
      </c>
      <c r="AB58" s="149">
        <f>DataInput!AA26</f>
        <v>0</v>
      </c>
      <c r="AC58" s="149">
        <f>DataInput!AB26</f>
        <v>0</v>
      </c>
      <c r="AD58" s="149">
        <f>DataInput!AC26</f>
        <v>0</v>
      </c>
      <c r="AE58" s="149">
        <f>DataInput!AD26</f>
        <v>0</v>
      </c>
      <c r="AF58" s="149">
        <f>DataInput!AE26</f>
        <v>0</v>
      </c>
      <c r="AG58" s="149">
        <f>DataInput!AF26</f>
        <v>0</v>
      </c>
      <c r="AH58" s="65"/>
      <c r="AI58" s="65"/>
      <c r="AJ58" s="65"/>
      <c r="AK58" s="65"/>
      <c r="AL58" s="65"/>
      <c r="AM58" s="294"/>
      <c r="AN58" s="117" t="s">
        <v>1</v>
      </c>
      <c r="AO58" s="149">
        <f>DataInput!AN26</f>
        <v>0</v>
      </c>
      <c r="AP58" s="149">
        <f>DataInput!AO26</f>
        <v>0</v>
      </c>
      <c r="AQ58" s="149">
        <f>DataInput!AP26</f>
        <v>0</v>
      </c>
      <c r="AR58" s="149">
        <f>DataInput!AQ26</f>
        <v>0</v>
      </c>
      <c r="AS58" s="149">
        <f>DataInput!AR26</f>
        <v>0</v>
      </c>
      <c r="AT58" s="149">
        <f>DataInput!AS26</f>
        <v>0</v>
      </c>
      <c r="AU58" s="149">
        <f>DataInput!AT26</f>
        <v>0</v>
      </c>
      <c r="AV58" s="149">
        <f>DataInput!AU26</f>
        <v>0</v>
      </c>
      <c r="AW58" s="149">
        <f>DataInput!AV26</f>
        <v>0</v>
      </c>
      <c r="AX58" s="149">
        <f>DataInput!AW26</f>
        <v>0</v>
      </c>
      <c r="AY58" s="149">
        <f>DataInput!AX26</f>
        <v>0</v>
      </c>
      <c r="AZ58" s="149">
        <f>DataInput!AY26</f>
        <v>0</v>
      </c>
      <c r="BA58" s="65"/>
      <c r="BB58" s="65"/>
      <c r="BC58" s="65"/>
      <c r="BD58" s="65"/>
      <c r="BE58" s="65"/>
      <c r="BF58" s="294"/>
      <c r="BG58" s="117" t="s">
        <v>1</v>
      </c>
      <c r="BH58" s="149">
        <f>DataInput!BG26</f>
        <v>0</v>
      </c>
      <c r="BI58" s="149">
        <f>DataInput!BH26</f>
        <v>0</v>
      </c>
      <c r="BJ58" s="149">
        <f>DataInput!BI26</f>
        <v>0</v>
      </c>
      <c r="BK58" s="149">
        <f>DataInput!BJ26</f>
        <v>0</v>
      </c>
      <c r="BL58" s="149">
        <f>DataInput!BK26</f>
        <v>0</v>
      </c>
      <c r="BM58" s="149">
        <f>DataInput!BL26</f>
        <v>0</v>
      </c>
      <c r="BN58" s="149">
        <f>DataInput!BM26</f>
        <v>0</v>
      </c>
      <c r="BO58" s="149">
        <f>DataInput!BN26</f>
        <v>0</v>
      </c>
      <c r="BP58" s="149">
        <f>DataInput!BO26</f>
        <v>0</v>
      </c>
      <c r="BQ58" s="149">
        <f>DataInput!BP26</f>
        <v>0</v>
      </c>
      <c r="BR58" s="149">
        <f>DataInput!BQ26</f>
        <v>0</v>
      </c>
      <c r="BS58" s="149">
        <f>DataInput!BR26</f>
        <v>0</v>
      </c>
      <c r="BT58" s="65"/>
      <c r="BU58" s="65"/>
      <c r="BV58" s="65"/>
      <c r="BW58" s="65"/>
      <c r="BX58" s="65"/>
      <c r="BY58" s="294"/>
      <c r="BZ58" s="117" t="s">
        <v>1</v>
      </c>
      <c r="CA58" s="149">
        <f>DataInput!BZ26</f>
        <v>0</v>
      </c>
      <c r="CB58" s="149">
        <f>DataInput!CA26</f>
        <v>0</v>
      </c>
      <c r="CC58" s="149">
        <f>DataInput!CB26</f>
        <v>0</v>
      </c>
      <c r="CD58" s="149">
        <f>DataInput!CC26</f>
        <v>0</v>
      </c>
      <c r="CE58" s="149">
        <f>DataInput!CD26</f>
        <v>0</v>
      </c>
      <c r="CF58" s="149">
        <f>DataInput!CE26</f>
        <v>0</v>
      </c>
      <c r="CG58" s="149">
        <f>DataInput!CF26</f>
        <v>0</v>
      </c>
      <c r="CH58" s="149">
        <f>DataInput!CG26</f>
        <v>0</v>
      </c>
      <c r="CI58" s="149">
        <f>DataInput!CH26</f>
        <v>0</v>
      </c>
      <c r="CJ58" s="149">
        <f>DataInput!CI26</f>
        <v>0</v>
      </c>
      <c r="CK58" s="149">
        <f>DataInput!CJ26</f>
        <v>0</v>
      </c>
      <c r="CL58" s="149">
        <f>DataInput!CK26</f>
        <v>0</v>
      </c>
      <c r="CM58" s="65"/>
      <c r="CN58" s="65"/>
      <c r="CO58" s="65"/>
      <c r="CP58" s="65"/>
      <c r="CQ58" s="65"/>
      <c r="CR58" s="294"/>
      <c r="CS58" s="117" t="s">
        <v>1</v>
      </c>
      <c r="CT58" s="149">
        <f>DataInput!CS26</f>
        <v>0</v>
      </c>
      <c r="CU58" s="149">
        <f>DataInput!CT26</f>
        <v>0</v>
      </c>
      <c r="CV58" s="149">
        <f>DataInput!CU26</f>
        <v>0</v>
      </c>
      <c r="CW58" s="149">
        <f>DataInput!CV26</f>
        <v>0</v>
      </c>
      <c r="CX58" s="149">
        <f>DataInput!CW26</f>
        <v>0</v>
      </c>
      <c r="CY58" s="149">
        <f>DataInput!CX26</f>
        <v>0</v>
      </c>
      <c r="CZ58" s="149">
        <f>DataInput!CY26</f>
        <v>0</v>
      </c>
      <c r="DA58" s="149">
        <f>DataInput!CZ26</f>
        <v>0</v>
      </c>
      <c r="DB58" s="149">
        <f>DataInput!DA26</f>
        <v>0</v>
      </c>
      <c r="DC58" s="149">
        <f>DataInput!DB26</f>
        <v>0</v>
      </c>
      <c r="DD58" s="149">
        <f>DataInput!DC26</f>
        <v>0</v>
      </c>
      <c r="DE58" s="149">
        <f>DataInput!DD26</f>
        <v>0</v>
      </c>
      <c r="DF58" s="65"/>
      <c r="DG58" s="65"/>
      <c r="DH58" s="65"/>
      <c r="DI58" s="65"/>
      <c r="DJ58" s="65"/>
      <c r="DK58" s="65"/>
      <c r="DL58" s="65"/>
      <c r="DM58" s="65"/>
      <c r="DN58" s="65"/>
    </row>
    <row r="59" spans="1:118">
      <c r="A59" s="294"/>
      <c r="B59" s="117" t="s">
        <v>2</v>
      </c>
      <c r="C59" s="158">
        <f>DataInput!B36</f>
        <v>0</v>
      </c>
      <c r="D59" s="158">
        <f>DataInput!C36</f>
        <v>0</v>
      </c>
      <c r="E59" s="158">
        <f>DataInput!D36</f>
        <v>0</v>
      </c>
      <c r="F59" s="158">
        <f>DataInput!E36</f>
        <v>0</v>
      </c>
      <c r="G59" s="158">
        <f>DataInput!F36</f>
        <v>0</v>
      </c>
      <c r="H59" s="158">
        <f>DataInput!G36</f>
        <v>0</v>
      </c>
      <c r="I59" s="158">
        <f>DataInput!H36</f>
        <v>0</v>
      </c>
      <c r="J59" s="158">
        <f>DataInput!I36</f>
        <v>0</v>
      </c>
      <c r="K59" s="158">
        <f>DataInput!J36</f>
        <v>0</v>
      </c>
      <c r="L59" s="158">
        <f>DataInput!K36</f>
        <v>0</v>
      </c>
      <c r="M59" s="158">
        <f>DataInput!L36</f>
        <v>0</v>
      </c>
      <c r="N59" s="158">
        <f>DataInput!M36</f>
        <v>0</v>
      </c>
      <c r="O59" s="65"/>
      <c r="P59" s="65"/>
      <c r="Q59" s="65"/>
      <c r="R59" s="65"/>
      <c r="S59" s="65"/>
      <c r="T59" s="294"/>
      <c r="U59" s="117" t="s">
        <v>2</v>
      </c>
      <c r="V59" s="158">
        <f>DataInput!U36</f>
        <v>0</v>
      </c>
      <c r="W59" s="158">
        <f>DataInput!V36</f>
        <v>0</v>
      </c>
      <c r="X59" s="158">
        <f>DataInput!W36</f>
        <v>0</v>
      </c>
      <c r="Y59" s="158">
        <f>DataInput!X36</f>
        <v>0</v>
      </c>
      <c r="Z59" s="158">
        <f>DataInput!Y36</f>
        <v>0</v>
      </c>
      <c r="AA59" s="158">
        <f>DataInput!Z36</f>
        <v>0</v>
      </c>
      <c r="AB59" s="158">
        <f>DataInput!AA36</f>
        <v>0</v>
      </c>
      <c r="AC59" s="158">
        <f>DataInput!AB36</f>
        <v>0</v>
      </c>
      <c r="AD59" s="158">
        <f>DataInput!AC36</f>
        <v>0</v>
      </c>
      <c r="AE59" s="158">
        <f>DataInput!AD36</f>
        <v>0</v>
      </c>
      <c r="AF59" s="158">
        <f>DataInput!AE36</f>
        <v>0</v>
      </c>
      <c r="AG59" s="158">
        <f>DataInput!AF36</f>
        <v>0</v>
      </c>
      <c r="AH59" s="65"/>
      <c r="AI59" s="65"/>
      <c r="AJ59" s="65"/>
      <c r="AK59" s="65"/>
      <c r="AL59" s="65"/>
      <c r="AM59" s="294"/>
      <c r="AN59" s="117" t="s">
        <v>2</v>
      </c>
      <c r="AO59" s="158">
        <f>DataInput!AN36</f>
        <v>0</v>
      </c>
      <c r="AP59" s="158">
        <f>DataInput!AO36</f>
        <v>0</v>
      </c>
      <c r="AQ59" s="158">
        <f>DataInput!AP36</f>
        <v>0</v>
      </c>
      <c r="AR59" s="158">
        <f>DataInput!AQ36</f>
        <v>0</v>
      </c>
      <c r="AS59" s="158">
        <f>DataInput!AR36</f>
        <v>0</v>
      </c>
      <c r="AT59" s="158">
        <f>DataInput!AS36</f>
        <v>0</v>
      </c>
      <c r="AU59" s="158">
        <f>DataInput!AT36</f>
        <v>0</v>
      </c>
      <c r="AV59" s="158">
        <f>DataInput!AU36</f>
        <v>0</v>
      </c>
      <c r="AW59" s="158">
        <f>DataInput!AV36</f>
        <v>0</v>
      </c>
      <c r="AX59" s="158">
        <f>DataInput!AW36</f>
        <v>0</v>
      </c>
      <c r="AY59" s="158">
        <f>DataInput!AX36</f>
        <v>0</v>
      </c>
      <c r="AZ59" s="158">
        <f>DataInput!AY36</f>
        <v>0</v>
      </c>
      <c r="BA59" s="65"/>
      <c r="BB59" s="65"/>
      <c r="BC59" s="65"/>
      <c r="BD59" s="65"/>
      <c r="BE59" s="65"/>
      <c r="BF59" s="294"/>
      <c r="BG59" s="117" t="s">
        <v>2</v>
      </c>
      <c r="BH59" s="158">
        <f>DataInput!BG36</f>
        <v>0</v>
      </c>
      <c r="BI59" s="158">
        <f>DataInput!BH36</f>
        <v>0</v>
      </c>
      <c r="BJ59" s="158">
        <f>DataInput!BI36</f>
        <v>0</v>
      </c>
      <c r="BK59" s="158">
        <f>DataInput!BJ36</f>
        <v>0</v>
      </c>
      <c r="BL59" s="158">
        <f>DataInput!BK36</f>
        <v>0</v>
      </c>
      <c r="BM59" s="158">
        <f>DataInput!BL36</f>
        <v>0</v>
      </c>
      <c r="BN59" s="158">
        <f>DataInput!BM36</f>
        <v>0</v>
      </c>
      <c r="BO59" s="158">
        <f>DataInput!BN36</f>
        <v>0</v>
      </c>
      <c r="BP59" s="158">
        <f>DataInput!BO36</f>
        <v>0</v>
      </c>
      <c r="BQ59" s="158">
        <f>DataInput!BP36</f>
        <v>0</v>
      </c>
      <c r="BR59" s="158">
        <f>DataInput!BQ36</f>
        <v>0</v>
      </c>
      <c r="BS59" s="158">
        <f>DataInput!BR36</f>
        <v>0</v>
      </c>
      <c r="BT59" s="65"/>
      <c r="BU59" s="65"/>
      <c r="BV59" s="65"/>
      <c r="BW59" s="65"/>
      <c r="BX59" s="65"/>
      <c r="BY59" s="294"/>
      <c r="BZ59" s="117" t="s">
        <v>2</v>
      </c>
      <c r="CA59" s="158">
        <f>DataInput!BZ36</f>
        <v>0</v>
      </c>
      <c r="CB59" s="158">
        <f>DataInput!CA36</f>
        <v>0</v>
      </c>
      <c r="CC59" s="158">
        <f>DataInput!CB36</f>
        <v>0</v>
      </c>
      <c r="CD59" s="158">
        <f>DataInput!CC36</f>
        <v>0</v>
      </c>
      <c r="CE59" s="158">
        <f>DataInput!CD36</f>
        <v>0</v>
      </c>
      <c r="CF59" s="158">
        <f>DataInput!CE36</f>
        <v>0</v>
      </c>
      <c r="CG59" s="158">
        <f>DataInput!CF36</f>
        <v>0</v>
      </c>
      <c r="CH59" s="158">
        <f>DataInput!CG36</f>
        <v>0</v>
      </c>
      <c r="CI59" s="158">
        <f>DataInput!CH36</f>
        <v>0</v>
      </c>
      <c r="CJ59" s="158">
        <f>DataInput!CI36</f>
        <v>0</v>
      </c>
      <c r="CK59" s="158">
        <f>DataInput!CJ36</f>
        <v>0</v>
      </c>
      <c r="CL59" s="158">
        <f>DataInput!CK36</f>
        <v>0</v>
      </c>
      <c r="CM59" s="65"/>
      <c r="CN59" s="65"/>
      <c r="CO59" s="65"/>
      <c r="CP59" s="65"/>
      <c r="CQ59" s="65"/>
      <c r="CR59" s="294"/>
      <c r="CS59" s="117" t="s">
        <v>2</v>
      </c>
      <c r="CT59" s="158">
        <f>DataInput!CS36</f>
        <v>0</v>
      </c>
      <c r="CU59" s="158">
        <f>DataInput!CT36</f>
        <v>0</v>
      </c>
      <c r="CV59" s="158">
        <f>DataInput!CU36</f>
        <v>0</v>
      </c>
      <c r="CW59" s="158">
        <f>DataInput!CV36</f>
        <v>0</v>
      </c>
      <c r="CX59" s="158">
        <f>DataInput!CW36</f>
        <v>0</v>
      </c>
      <c r="CY59" s="158">
        <f>DataInput!CX36</f>
        <v>0</v>
      </c>
      <c r="CZ59" s="158">
        <f>DataInput!CY36</f>
        <v>0</v>
      </c>
      <c r="DA59" s="158">
        <f>DataInput!CZ36</f>
        <v>0</v>
      </c>
      <c r="DB59" s="158">
        <f>DataInput!DA36</f>
        <v>0</v>
      </c>
      <c r="DC59" s="158">
        <f>DataInput!DB36</f>
        <v>0</v>
      </c>
      <c r="DD59" s="158">
        <f>DataInput!DC36</f>
        <v>0</v>
      </c>
      <c r="DE59" s="158">
        <f>DataInput!DD36</f>
        <v>0</v>
      </c>
      <c r="DF59" s="65"/>
      <c r="DG59" s="65"/>
      <c r="DH59" s="65"/>
      <c r="DI59" s="65"/>
      <c r="DJ59" s="65"/>
      <c r="DK59" s="65"/>
      <c r="DL59" s="65"/>
      <c r="DM59" s="65"/>
      <c r="DN59" s="65"/>
    </row>
    <row r="60" spans="1:118">
      <c r="A60" s="294"/>
      <c r="B60" s="111" t="s">
        <v>3</v>
      </c>
      <c r="C60" s="292" t="e">
        <f t="array" ref="C60:C62">MMULT(DataInput!$G$5:$I$7,C57:C59)</f>
        <v>#VALUE!</v>
      </c>
      <c r="D60" s="292" t="e">
        <f t="array" ref="D60:D62">MMULT(DataInput!$G$5:$I$7,D57:D59)</f>
        <v>#VALUE!</v>
      </c>
      <c r="E60" s="292" t="e">
        <f t="array" ref="E60:E62">MMULT(DataInput!$G$5:$I$7,E57:E59)</f>
        <v>#VALUE!</v>
      </c>
      <c r="F60" s="292" t="e">
        <f t="array" ref="F60:F62">MMULT(DataInput!$G$5:$I$7,F57:F59)</f>
        <v>#VALUE!</v>
      </c>
      <c r="G60" s="292" t="e">
        <f t="array" ref="G60:G62">MMULT(DataInput!$G$5:$I$7,G57:G59)</f>
        <v>#VALUE!</v>
      </c>
      <c r="H60" s="292" t="e">
        <f t="array" ref="H60:H62">MMULT(DataInput!$G$5:$I$7,H57:H59)</f>
        <v>#VALUE!</v>
      </c>
      <c r="I60" s="292" t="e">
        <f t="array" ref="I60:I62">MMULT(DataInput!$G$5:$I$7,I57:I59)</f>
        <v>#VALUE!</v>
      </c>
      <c r="J60" s="292" t="e">
        <f t="array" ref="J60:J62">MMULT(DataInput!$G$5:$I$7,J57:J59)</f>
        <v>#VALUE!</v>
      </c>
      <c r="K60" s="292" t="e">
        <f t="array" ref="K60:K62">MMULT(DataInput!$G$5:$I$7,K57:K59)</f>
        <v>#VALUE!</v>
      </c>
      <c r="L60" s="292" t="e">
        <f t="array" ref="L60:L62">MMULT(DataInput!$G$5:$I$7,L57:L59)</f>
        <v>#VALUE!</v>
      </c>
      <c r="M60" s="292" t="e">
        <f t="array" ref="M60:M62">MMULT(DataInput!$G$5:$I$7,M57:M59)</f>
        <v>#VALUE!</v>
      </c>
      <c r="N60" s="292" t="e">
        <f t="array" ref="N60:N62">MMULT(DataInput!$G$5:$I$7,N57:N59)</f>
        <v>#VALUE!</v>
      </c>
      <c r="O60" s="65"/>
      <c r="P60" s="65"/>
      <c r="Q60" s="65"/>
      <c r="R60" s="65"/>
      <c r="S60" s="65"/>
      <c r="T60" s="294"/>
      <c r="U60" s="111" t="s">
        <v>3</v>
      </c>
      <c r="V60" s="292" t="e">
        <f t="array" ref="V60:V62">MMULT(DataInput!$Z$5:$AB$7,V57:V59)</f>
        <v>#VALUE!</v>
      </c>
      <c r="W60" s="292" t="e">
        <f t="array" ref="W60:W62">MMULT(DataInput!$Z$5:$AB$7,W57:W59)</f>
        <v>#VALUE!</v>
      </c>
      <c r="X60" s="292" t="e">
        <f t="array" ref="X60:X62">MMULT(DataInput!$Z$5:$AB$7,X57:X59)</f>
        <v>#VALUE!</v>
      </c>
      <c r="Y60" s="292" t="e">
        <f t="array" ref="Y60:Y62">MMULT(DataInput!$Z$5:$AB$7,Y57:Y59)</f>
        <v>#VALUE!</v>
      </c>
      <c r="Z60" s="292" t="e">
        <f t="array" ref="Z60:Z62">MMULT(DataInput!$Z$5:$AB$7,Z57:Z59)</f>
        <v>#VALUE!</v>
      </c>
      <c r="AA60" s="292" t="e">
        <f t="array" ref="AA60:AA62">MMULT(DataInput!$Z$5:$AB$7,AA57:AA59)</f>
        <v>#VALUE!</v>
      </c>
      <c r="AB60" s="292" t="e">
        <f t="array" ref="AB60:AB62">MMULT(DataInput!$Z$5:$AB$7,AB57:AB59)</f>
        <v>#VALUE!</v>
      </c>
      <c r="AC60" s="292" t="e">
        <f t="array" ref="AC60:AC62">MMULT(DataInput!$Z$5:$AB$7,AC57:AC59)</f>
        <v>#VALUE!</v>
      </c>
      <c r="AD60" s="292" t="e">
        <f t="array" ref="AD60:AD62">MMULT(DataInput!$Z$5:$AB$7,AD57:AD59)</f>
        <v>#VALUE!</v>
      </c>
      <c r="AE60" s="292" t="e">
        <f t="array" ref="AE60:AE62">MMULT(DataInput!$Z$5:$AB$7,AE57:AE59)</f>
        <v>#VALUE!</v>
      </c>
      <c r="AF60" s="292" t="e">
        <f t="array" ref="AF60:AF62">MMULT(DataInput!$Z$5:$AB$7,AF57:AF59)</f>
        <v>#VALUE!</v>
      </c>
      <c r="AG60" s="292" t="e">
        <f t="array" ref="AG60:AG62">MMULT(DataInput!$Z$5:$AB$7,AG57:AG59)</f>
        <v>#VALUE!</v>
      </c>
      <c r="AH60" s="65"/>
      <c r="AI60" s="65"/>
      <c r="AJ60" s="65"/>
      <c r="AK60" s="65"/>
      <c r="AL60" s="65"/>
      <c r="AM60" s="294"/>
      <c r="AN60" s="111" t="s">
        <v>3</v>
      </c>
      <c r="AO60" s="292" t="e">
        <f t="array" ref="AO60:AO62">MMULT(DataInput!$AS$5:$AU$7,AO57:AO59)</f>
        <v>#VALUE!</v>
      </c>
      <c r="AP60" s="292" t="e">
        <f t="array" ref="AP60:AP62">MMULT(DataInput!$AS$5:$AU$7,AP57:AP59)</f>
        <v>#VALUE!</v>
      </c>
      <c r="AQ60" s="292" t="e">
        <f t="array" ref="AQ60:AQ62">MMULT(DataInput!$AS$5:$AU$7,AQ57:AQ59)</f>
        <v>#VALUE!</v>
      </c>
      <c r="AR60" s="292" t="e">
        <f t="array" ref="AR60:AR62">MMULT(DataInput!$AS$5:$AU$7,AR57:AR59)</f>
        <v>#VALUE!</v>
      </c>
      <c r="AS60" s="292" t="e">
        <f t="array" ref="AS60:AS62">MMULT(DataInput!$AS$5:$AU$7,AS57:AS59)</f>
        <v>#VALUE!</v>
      </c>
      <c r="AT60" s="292" t="e">
        <f t="array" ref="AT60:AT62">MMULT(DataInput!$AS$5:$AU$7,AT57:AT59)</f>
        <v>#VALUE!</v>
      </c>
      <c r="AU60" s="292" t="e">
        <f t="array" ref="AU60:AU62">MMULT(DataInput!$AS$5:$AU$7,AU57:AU59)</f>
        <v>#VALUE!</v>
      </c>
      <c r="AV60" s="292" t="e">
        <f t="array" ref="AV60:AV62">MMULT(DataInput!$AS$5:$AU$7,AV57:AV59)</f>
        <v>#VALUE!</v>
      </c>
      <c r="AW60" s="292" t="e">
        <f t="array" ref="AW60:AW62">MMULT(DataInput!$AS$5:$AU$7,AW57:AW59)</f>
        <v>#VALUE!</v>
      </c>
      <c r="AX60" s="292" t="e">
        <f t="array" ref="AX60:AX62">MMULT(DataInput!$AS$5:$AU$7,AX57:AX59)</f>
        <v>#VALUE!</v>
      </c>
      <c r="AY60" s="292" t="e">
        <f t="array" ref="AY60:AY62">MMULT(DataInput!$AS$5:$AU$7,AY57:AY59)</f>
        <v>#VALUE!</v>
      </c>
      <c r="AZ60" s="292" t="e">
        <f t="array" ref="AZ60:AZ62">MMULT(DataInput!$AS$5:$AU$7,AZ57:AZ59)</f>
        <v>#VALUE!</v>
      </c>
      <c r="BA60" s="65"/>
      <c r="BB60" s="65"/>
      <c r="BC60" s="65"/>
      <c r="BD60" s="65"/>
      <c r="BE60" s="65"/>
      <c r="BF60" s="294"/>
      <c r="BG60" s="111" t="s">
        <v>3</v>
      </c>
      <c r="BH60" s="292" t="e">
        <f t="array" ref="BH60:BH62">MMULT(DataInput!$BL$5:$BN$7,BH57:BH59)</f>
        <v>#VALUE!</v>
      </c>
      <c r="BI60" s="292" t="e">
        <f t="array" ref="BI60:BI62">MMULT(DataInput!$BL$5:$BN$7,BI57:BI59)</f>
        <v>#VALUE!</v>
      </c>
      <c r="BJ60" s="292" t="e">
        <f t="array" ref="BJ60:BJ62">MMULT(DataInput!$BL$5:$BN$7,BJ57:BJ59)</f>
        <v>#VALUE!</v>
      </c>
      <c r="BK60" s="292" t="e">
        <f t="array" ref="BK60:BK62">MMULT(DataInput!$BL$5:$BN$7,BK57:BK59)</f>
        <v>#VALUE!</v>
      </c>
      <c r="BL60" s="292" t="e">
        <f t="array" ref="BL60:BL62">MMULT(DataInput!$BL$5:$BN$7,BL57:BL59)</f>
        <v>#VALUE!</v>
      </c>
      <c r="BM60" s="292" t="e">
        <f t="array" ref="BM60:BM62">MMULT(DataInput!$BL$5:$BN$7,BM57:BM59)</f>
        <v>#VALUE!</v>
      </c>
      <c r="BN60" s="292" t="e">
        <f t="array" ref="BN60:BN62">MMULT(DataInput!$BL$5:$BN$7,BN57:BN59)</f>
        <v>#VALUE!</v>
      </c>
      <c r="BO60" s="292" t="e">
        <f t="array" ref="BO60:BO62">MMULT(DataInput!$BL$5:$BN$7,BO57:BO59)</f>
        <v>#VALUE!</v>
      </c>
      <c r="BP60" s="292" t="e">
        <f t="array" ref="BP60:BP62">MMULT(DataInput!$BL$5:$BN$7,BP57:BP59)</f>
        <v>#VALUE!</v>
      </c>
      <c r="BQ60" s="292" t="e">
        <f t="array" ref="BQ60:BQ62">MMULT(DataInput!$BL$5:$BN$7,BQ57:BQ59)</f>
        <v>#VALUE!</v>
      </c>
      <c r="BR60" s="292" t="e">
        <f t="array" ref="BR60:BR62">MMULT(DataInput!$BL$5:$BN$7,BR57:BR59)</f>
        <v>#VALUE!</v>
      </c>
      <c r="BS60" s="292" t="e">
        <f t="array" ref="BS60:BS62">MMULT(DataInput!$BL$5:$BN$7,BS57:BS59)</f>
        <v>#VALUE!</v>
      </c>
      <c r="BT60" s="65"/>
      <c r="BU60" s="65"/>
      <c r="BV60" s="65"/>
      <c r="BW60" s="65"/>
      <c r="BX60" s="65"/>
      <c r="BY60" s="294"/>
      <c r="BZ60" s="111" t="s">
        <v>3</v>
      </c>
      <c r="CA60" s="292" t="e">
        <f t="array" ref="CA60:CA62">MMULT(DataInput!$CE$5:$CG$7,CA57:CA59)</f>
        <v>#VALUE!</v>
      </c>
      <c r="CB60" s="292" t="e">
        <f t="array" ref="CB60:CB62">MMULT(DataInput!$CE$5:$CG$7,CB57:CB59)</f>
        <v>#VALUE!</v>
      </c>
      <c r="CC60" s="292" t="e">
        <f t="array" ref="CC60:CC62">MMULT(DataInput!$CE$5:$CG$7,CC57:CC59)</f>
        <v>#VALUE!</v>
      </c>
      <c r="CD60" s="292" t="e">
        <f t="array" ref="CD60:CD62">MMULT(DataInput!$CE$5:$CG$7,CD57:CD59)</f>
        <v>#VALUE!</v>
      </c>
      <c r="CE60" s="292" t="e">
        <f t="array" ref="CE60:CE62">MMULT(DataInput!$CE$5:$CG$7,CE57:CE59)</f>
        <v>#VALUE!</v>
      </c>
      <c r="CF60" s="292" t="e">
        <f t="array" ref="CF60:CF62">MMULT(DataInput!$CE$5:$CG$7,CF57:CF59)</f>
        <v>#VALUE!</v>
      </c>
      <c r="CG60" s="292" t="e">
        <f t="array" ref="CG60:CG62">MMULT(DataInput!$CE$5:$CG$7,CG57:CG59)</f>
        <v>#VALUE!</v>
      </c>
      <c r="CH60" s="292" t="e">
        <f t="array" ref="CH60:CH62">MMULT(DataInput!$CE$5:$CG$7,CH57:CH59)</f>
        <v>#VALUE!</v>
      </c>
      <c r="CI60" s="292" t="e">
        <f t="array" ref="CI60:CI62">MMULT(DataInput!$CE$5:$CG$7,CI57:CI59)</f>
        <v>#VALUE!</v>
      </c>
      <c r="CJ60" s="292" t="e">
        <f t="array" ref="CJ60:CJ62">MMULT(DataInput!$CE$5:$CG$7,CJ57:CJ59)</f>
        <v>#VALUE!</v>
      </c>
      <c r="CK60" s="292" t="e">
        <f t="array" ref="CK60:CK62">MMULT(DataInput!$CE$5:$CG$7,CK57:CK59)</f>
        <v>#VALUE!</v>
      </c>
      <c r="CL60" s="292" t="e">
        <f t="array" ref="CL60:CL62">MMULT(DataInput!$CE$5:$CG$7,CL57:CL59)</f>
        <v>#VALUE!</v>
      </c>
      <c r="CM60" s="65"/>
      <c r="CN60" s="65"/>
      <c r="CO60" s="65"/>
      <c r="CP60" s="65"/>
      <c r="CQ60" s="65"/>
      <c r="CR60" s="294"/>
      <c r="CS60" s="111" t="s">
        <v>3</v>
      </c>
      <c r="CT60" s="292" t="e">
        <f t="array" ref="CT60:CT62">MMULT(DataInput!$CX$5:$CZ$7,CT57:CT59)</f>
        <v>#VALUE!</v>
      </c>
      <c r="CU60" s="292" t="e">
        <f t="array" ref="CU60:CU62">MMULT(DataInput!$CX$5:$CZ$7,CU57:CU59)</f>
        <v>#VALUE!</v>
      </c>
      <c r="CV60" s="292" t="e">
        <f t="array" ref="CV60:CV62">MMULT(DataInput!$CX$5:$CZ$7,CV57:CV59)</f>
        <v>#VALUE!</v>
      </c>
      <c r="CW60" s="292" t="e">
        <f t="array" ref="CW60:CW62">MMULT(DataInput!$CX$5:$CZ$7,CW57:CW59)</f>
        <v>#VALUE!</v>
      </c>
      <c r="CX60" s="292" t="e">
        <f t="array" ref="CX60:CX62">MMULT(DataInput!$CX$5:$CZ$7,CX57:CX59)</f>
        <v>#VALUE!</v>
      </c>
      <c r="CY60" s="292" t="e">
        <f t="array" ref="CY60:CY62">MMULT(DataInput!$CX$5:$CZ$7,CY57:CY59)</f>
        <v>#VALUE!</v>
      </c>
      <c r="CZ60" s="292" t="e">
        <f t="array" ref="CZ60:CZ62">MMULT(DataInput!$CX$5:$CZ$7,CZ57:CZ59)</f>
        <v>#VALUE!</v>
      </c>
      <c r="DA60" s="292" t="e">
        <f t="array" ref="DA60:DA62">MMULT(DataInput!$CX$5:$CZ$7,DA57:DA59)</f>
        <v>#VALUE!</v>
      </c>
      <c r="DB60" s="292" t="e">
        <f t="array" ref="DB60:DB62">MMULT(DataInput!$CX$5:$CZ$7,DB57:DB59)</f>
        <v>#VALUE!</v>
      </c>
      <c r="DC60" s="292" t="e">
        <f t="array" ref="DC60:DC62">MMULT(DataInput!$CX$5:$CZ$7,DC57:DC59)</f>
        <v>#VALUE!</v>
      </c>
      <c r="DD60" s="292" t="e">
        <f t="array" ref="DD60:DD62">MMULT(DataInput!$CX$5:$CZ$7,DD57:DD59)</f>
        <v>#VALUE!</v>
      </c>
      <c r="DE60" s="292" t="e">
        <f t="array" ref="DE60:DE62">MMULT(DataInput!$CX$5:$CZ$7,DE57:DE59)</f>
        <v>#VALUE!</v>
      </c>
      <c r="DF60" s="65"/>
      <c r="DG60" s="65"/>
      <c r="DH60" s="65"/>
      <c r="DI60" s="65"/>
      <c r="DJ60" s="65"/>
      <c r="DK60" s="65"/>
      <c r="DL60" s="65"/>
      <c r="DM60" s="65"/>
      <c r="DN60" s="65"/>
    </row>
    <row r="61" spans="1:118">
      <c r="A61" s="294"/>
      <c r="B61" s="117" t="s">
        <v>4</v>
      </c>
      <c r="C61" s="149" t="e">
        <v>#VALUE!</v>
      </c>
      <c r="D61" s="149" t="e">
        <v>#VALUE!</v>
      </c>
      <c r="E61" s="149" t="e">
        <v>#VALUE!</v>
      </c>
      <c r="F61" s="149" t="e">
        <v>#VALUE!</v>
      </c>
      <c r="G61" s="149" t="e">
        <v>#VALUE!</v>
      </c>
      <c r="H61" s="149" t="e">
        <v>#VALUE!</v>
      </c>
      <c r="I61" s="149" t="e">
        <v>#VALUE!</v>
      </c>
      <c r="J61" s="149" t="e">
        <v>#VALUE!</v>
      </c>
      <c r="K61" s="149" t="e">
        <v>#VALUE!</v>
      </c>
      <c r="L61" s="149" t="e">
        <v>#VALUE!</v>
      </c>
      <c r="M61" s="149" t="e">
        <v>#VALUE!</v>
      </c>
      <c r="N61" s="149" t="e">
        <v>#VALUE!</v>
      </c>
      <c r="O61" s="65"/>
      <c r="P61" s="65"/>
      <c r="Q61" s="65"/>
      <c r="R61" s="65"/>
      <c r="S61" s="65"/>
      <c r="T61" s="294"/>
      <c r="U61" s="117" t="s">
        <v>4</v>
      </c>
      <c r="V61" s="149" t="e">
        <v>#VALUE!</v>
      </c>
      <c r="W61" s="149" t="e">
        <v>#VALUE!</v>
      </c>
      <c r="X61" s="149" t="e">
        <v>#VALUE!</v>
      </c>
      <c r="Y61" s="149" t="e">
        <v>#VALUE!</v>
      </c>
      <c r="Z61" s="149" t="e">
        <v>#VALUE!</v>
      </c>
      <c r="AA61" s="149" t="e">
        <v>#VALUE!</v>
      </c>
      <c r="AB61" s="149" t="e">
        <v>#VALUE!</v>
      </c>
      <c r="AC61" s="149" t="e">
        <v>#VALUE!</v>
      </c>
      <c r="AD61" s="149" t="e">
        <v>#VALUE!</v>
      </c>
      <c r="AE61" s="149" t="e">
        <v>#VALUE!</v>
      </c>
      <c r="AF61" s="149" t="e">
        <v>#VALUE!</v>
      </c>
      <c r="AG61" s="149" t="e">
        <v>#VALUE!</v>
      </c>
      <c r="AH61" s="65"/>
      <c r="AI61" s="65"/>
      <c r="AJ61" s="65"/>
      <c r="AK61" s="65"/>
      <c r="AL61" s="65"/>
      <c r="AM61" s="294"/>
      <c r="AN61" s="117" t="s">
        <v>4</v>
      </c>
      <c r="AO61" s="149" t="e">
        <v>#VALUE!</v>
      </c>
      <c r="AP61" s="149" t="e">
        <v>#VALUE!</v>
      </c>
      <c r="AQ61" s="149" t="e">
        <v>#VALUE!</v>
      </c>
      <c r="AR61" s="149" t="e">
        <v>#VALUE!</v>
      </c>
      <c r="AS61" s="149" t="e">
        <v>#VALUE!</v>
      </c>
      <c r="AT61" s="149" t="e">
        <v>#VALUE!</v>
      </c>
      <c r="AU61" s="149" t="e">
        <v>#VALUE!</v>
      </c>
      <c r="AV61" s="149" t="e">
        <v>#VALUE!</v>
      </c>
      <c r="AW61" s="149" t="e">
        <v>#VALUE!</v>
      </c>
      <c r="AX61" s="149" t="e">
        <v>#VALUE!</v>
      </c>
      <c r="AY61" s="149" t="e">
        <v>#VALUE!</v>
      </c>
      <c r="AZ61" s="149" t="e">
        <v>#VALUE!</v>
      </c>
      <c r="BA61" s="65"/>
      <c r="BB61" s="65"/>
      <c r="BC61" s="65"/>
      <c r="BD61" s="65"/>
      <c r="BE61" s="65"/>
      <c r="BF61" s="294"/>
      <c r="BG61" s="117" t="s">
        <v>4</v>
      </c>
      <c r="BH61" s="149" t="e">
        <v>#VALUE!</v>
      </c>
      <c r="BI61" s="149" t="e">
        <v>#VALUE!</v>
      </c>
      <c r="BJ61" s="149" t="e">
        <v>#VALUE!</v>
      </c>
      <c r="BK61" s="149" t="e">
        <v>#VALUE!</v>
      </c>
      <c r="BL61" s="149" t="e">
        <v>#VALUE!</v>
      </c>
      <c r="BM61" s="149" t="e">
        <v>#VALUE!</v>
      </c>
      <c r="BN61" s="149" t="e">
        <v>#VALUE!</v>
      </c>
      <c r="BO61" s="149" t="e">
        <v>#VALUE!</v>
      </c>
      <c r="BP61" s="149" t="e">
        <v>#VALUE!</v>
      </c>
      <c r="BQ61" s="149" t="e">
        <v>#VALUE!</v>
      </c>
      <c r="BR61" s="149" t="e">
        <v>#VALUE!</v>
      </c>
      <c r="BS61" s="149" t="e">
        <v>#VALUE!</v>
      </c>
      <c r="BT61" s="65"/>
      <c r="BU61" s="65"/>
      <c r="BV61" s="65"/>
      <c r="BW61" s="65"/>
      <c r="BX61" s="65"/>
      <c r="BY61" s="294"/>
      <c r="BZ61" s="117" t="s">
        <v>4</v>
      </c>
      <c r="CA61" s="149" t="e">
        <v>#VALUE!</v>
      </c>
      <c r="CB61" s="149" t="e">
        <v>#VALUE!</v>
      </c>
      <c r="CC61" s="149" t="e">
        <v>#VALUE!</v>
      </c>
      <c r="CD61" s="149" t="e">
        <v>#VALUE!</v>
      </c>
      <c r="CE61" s="149" t="e">
        <v>#VALUE!</v>
      </c>
      <c r="CF61" s="149" t="e">
        <v>#VALUE!</v>
      </c>
      <c r="CG61" s="149" t="e">
        <v>#VALUE!</v>
      </c>
      <c r="CH61" s="149" t="e">
        <v>#VALUE!</v>
      </c>
      <c r="CI61" s="149" t="e">
        <v>#VALUE!</v>
      </c>
      <c r="CJ61" s="149" t="e">
        <v>#VALUE!</v>
      </c>
      <c r="CK61" s="149" t="e">
        <v>#VALUE!</v>
      </c>
      <c r="CL61" s="149" t="e">
        <v>#VALUE!</v>
      </c>
      <c r="CM61" s="65"/>
      <c r="CN61" s="65"/>
      <c r="CO61" s="65"/>
      <c r="CP61" s="65"/>
      <c r="CQ61" s="65"/>
      <c r="CR61" s="294"/>
      <c r="CS61" s="117" t="s">
        <v>4</v>
      </c>
      <c r="CT61" s="149" t="e">
        <v>#VALUE!</v>
      </c>
      <c r="CU61" s="149" t="e">
        <v>#VALUE!</v>
      </c>
      <c r="CV61" s="149" t="e">
        <v>#VALUE!</v>
      </c>
      <c r="CW61" s="149" t="e">
        <v>#VALUE!</v>
      </c>
      <c r="CX61" s="149" t="e">
        <v>#VALUE!</v>
      </c>
      <c r="CY61" s="149" t="e">
        <v>#VALUE!</v>
      </c>
      <c r="CZ61" s="149" t="e">
        <v>#VALUE!</v>
      </c>
      <c r="DA61" s="149" t="e">
        <v>#VALUE!</v>
      </c>
      <c r="DB61" s="149" t="e">
        <v>#VALUE!</v>
      </c>
      <c r="DC61" s="149" t="e">
        <v>#VALUE!</v>
      </c>
      <c r="DD61" s="149" t="e">
        <v>#VALUE!</v>
      </c>
      <c r="DE61" s="149" t="e">
        <v>#VALUE!</v>
      </c>
      <c r="DF61" s="65"/>
      <c r="DG61" s="65"/>
      <c r="DH61" s="65"/>
      <c r="DI61" s="65"/>
      <c r="DJ61" s="65"/>
      <c r="DK61" s="65"/>
      <c r="DL61" s="65"/>
      <c r="DM61" s="65"/>
      <c r="DN61" s="65"/>
    </row>
    <row r="62" spans="1:118">
      <c r="A62" s="294"/>
      <c r="B62" s="112" t="s">
        <v>5</v>
      </c>
      <c r="C62" s="293" t="e">
        <v>#VALUE!</v>
      </c>
      <c r="D62" s="293" t="e">
        <v>#VALUE!</v>
      </c>
      <c r="E62" s="293" t="e">
        <v>#VALUE!</v>
      </c>
      <c r="F62" s="293" t="e">
        <v>#VALUE!</v>
      </c>
      <c r="G62" s="293" t="e">
        <v>#VALUE!</v>
      </c>
      <c r="H62" s="293" t="e">
        <v>#VALUE!</v>
      </c>
      <c r="I62" s="293" t="e">
        <v>#VALUE!</v>
      </c>
      <c r="J62" s="293" t="e">
        <v>#VALUE!</v>
      </c>
      <c r="K62" s="293" t="e">
        <v>#VALUE!</v>
      </c>
      <c r="L62" s="293" t="e">
        <v>#VALUE!</v>
      </c>
      <c r="M62" s="293" t="e">
        <v>#VALUE!</v>
      </c>
      <c r="N62" s="293" t="e">
        <v>#VALUE!</v>
      </c>
      <c r="O62" s="65"/>
      <c r="P62" s="65"/>
      <c r="Q62" s="65"/>
      <c r="R62" s="65"/>
      <c r="S62" s="65"/>
      <c r="T62" s="294"/>
      <c r="U62" s="112" t="s">
        <v>5</v>
      </c>
      <c r="V62" s="293" t="e">
        <v>#VALUE!</v>
      </c>
      <c r="W62" s="293" t="e">
        <v>#VALUE!</v>
      </c>
      <c r="X62" s="293" t="e">
        <v>#VALUE!</v>
      </c>
      <c r="Y62" s="293" t="e">
        <v>#VALUE!</v>
      </c>
      <c r="Z62" s="293" t="e">
        <v>#VALUE!</v>
      </c>
      <c r="AA62" s="293" t="e">
        <v>#VALUE!</v>
      </c>
      <c r="AB62" s="293" t="e">
        <v>#VALUE!</v>
      </c>
      <c r="AC62" s="293" t="e">
        <v>#VALUE!</v>
      </c>
      <c r="AD62" s="293" t="e">
        <v>#VALUE!</v>
      </c>
      <c r="AE62" s="293" t="e">
        <v>#VALUE!</v>
      </c>
      <c r="AF62" s="293" t="e">
        <v>#VALUE!</v>
      </c>
      <c r="AG62" s="293" t="e">
        <v>#VALUE!</v>
      </c>
      <c r="AH62" s="65"/>
      <c r="AI62" s="65"/>
      <c r="AJ62" s="65"/>
      <c r="AK62" s="65"/>
      <c r="AL62" s="65"/>
      <c r="AM62" s="294"/>
      <c r="AN62" s="112" t="s">
        <v>5</v>
      </c>
      <c r="AO62" s="293" t="e">
        <v>#VALUE!</v>
      </c>
      <c r="AP62" s="293" t="e">
        <v>#VALUE!</v>
      </c>
      <c r="AQ62" s="293" t="e">
        <v>#VALUE!</v>
      </c>
      <c r="AR62" s="293" t="e">
        <v>#VALUE!</v>
      </c>
      <c r="AS62" s="293" t="e">
        <v>#VALUE!</v>
      </c>
      <c r="AT62" s="293" t="e">
        <v>#VALUE!</v>
      </c>
      <c r="AU62" s="293" t="e">
        <v>#VALUE!</v>
      </c>
      <c r="AV62" s="293" t="e">
        <v>#VALUE!</v>
      </c>
      <c r="AW62" s="293" t="e">
        <v>#VALUE!</v>
      </c>
      <c r="AX62" s="293" t="e">
        <v>#VALUE!</v>
      </c>
      <c r="AY62" s="293" t="e">
        <v>#VALUE!</v>
      </c>
      <c r="AZ62" s="293" t="e">
        <v>#VALUE!</v>
      </c>
      <c r="BA62" s="65"/>
      <c r="BB62" s="65"/>
      <c r="BC62" s="65"/>
      <c r="BD62" s="65"/>
      <c r="BE62" s="65"/>
      <c r="BF62" s="294"/>
      <c r="BG62" s="112" t="s">
        <v>5</v>
      </c>
      <c r="BH62" s="293" t="e">
        <v>#VALUE!</v>
      </c>
      <c r="BI62" s="293" t="e">
        <v>#VALUE!</v>
      </c>
      <c r="BJ62" s="293" t="e">
        <v>#VALUE!</v>
      </c>
      <c r="BK62" s="293" t="e">
        <v>#VALUE!</v>
      </c>
      <c r="BL62" s="293" t="e">
        <v>#VALUE!</v>
      </c>
      <c r="BM62" s="293" t="e">
        <v>#VALUE!</v>
      </c>
      <c r="BN62" s="293" t="e">
        <v>#VALUE!</v>
      </c>
      <c r="BO62" s="293" t="e">
        <v>#VALUE!</v>
      </c>
      <c r="BP62" s="293" t="e">
        <v>#VALUE!</v>
      </c>
      <c r="BQ62" s="293" t="e">
        <v>#VALUE!</v>
      </c>
      <c r="BR62" s="293" t="e">
        <v>#VALUE!</v>
      </c>
      <c r="BS62" s="293" t="e">
        <v>#VALUE!</v>
      </c>
      <c r="BT62" s="65"/>
      <c r="BU62" s="65"/>
      <c r="BV62" s="65"/>
      <c r="BW62" s="65"/>
      <c r="BX62" s="65"/>
      <c r="BY62" s="294"/>
      <c r="BZ62" s="112" t="s">
        <v>5</v>
      </c>
      <c r="CA62" s="293" t="e">
        <v>#VALUE!</v>
      </c>
      <c r="CB62" s="293" t="e">
        <v>#VALUE!</v>
      </c>
      <c r="CC62" s="293" t="e">
        <v>#VALUE!</v>
      </c>
      <c r="CD62" s="293" t="e">
        <v>#VALUE!</v>
      </c>
      <c r="CE62" s="293" t="e">
        <v>#VALUE!</v>
      </c>
      <c r="CF62" s="293" t="e">
        <v>#VALUE!</v>
      </c>
      <c r="CG62" s="293" t="e">
        <v>#VALUE!</v>
      </c>
      <c r="CH62" s="293" t="e">
        <v>#VALUE!</v>
      </c>
      <c r="CI62" s="293" t="e">
        <v>#VALUE!</v>
      </c>
      <c r="CJ62" s="293" t="e">
        <v>#VALUE!</v>
      </c>
      <c r="CK62" s="293" t="e">
        <v>#VALUE!</v>
      </c>
      <c r="CL62" s="293" t="e">
        <v>#VALUE!</v>
      </c>
      <c r="CM62" s="65"/>
      <c r="CN62" s="65"/>
      <c r="CO62" s="65"/>
      <c r="CP62" s="65"/>
      <c r="CQ62" s="65"/>
      <c r="CR62" s="294"/>
      <c r="CS62" s="112" t="s">
        <v>5</v>
      </c>
      <c r="CT62" s="293" t="e">
        <v>#VALUE!</v>
      </c>
      <c r="CU62" s="293" t="e">
        <v>#VALUE!</v>
      </c>
      <c r="CV62" s="293" t="e">
        <v>#VALUE!</v>
      </c>
      <c r="CW62" s="293" t="e">
        <v>#VALUE!</v>
      </c>
      <c r="CX62" s="293" t="e">
        <v>#VALUE!</v>
      </c>
      <c r="CY62" s="293" t="e">
        <v>#VALUE!</v>
      </c>
      <c r="CZ62" s="293" t="e">
        <v>#VALUE!</v>
      </c>
      <c r="DA62" s="293" t="e">
        <v>#VALUE!</v>
      </c>
      <c r="DB62" s="293" t="e">
        <v>#VALUE!</v>
      </c>
      <c r="DC62" s="293" t="e">
        <v>#VALUE!</v>
      </c>
      <c r="DD62" s="293" t="e">
        <v>#VALUE!</v>
      </c>
      <c r="DE62" s="293" t="e">
        <v>#VALUE!</v>
      </c>
      <c r="DF62" s="65"/>
      <c r="DG62" s="65"/>
      <c r="DH62" s="65"/>
      <c r="DI62" s="65"/>
      <c r="DJ62" s="65"/>
      <c r="DK62" s="65"/>
      <c r="DL62" s="65"/>
      <c r="DM62" s="65"/>
      <c r="DN62" s="65"/>
    </row>
    <row r="63" spans="1:118">
      <c r="A63" s="294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294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294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294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294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294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</row>
    <row r="64" spans="1:118">
      <c r="A64" s="294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294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294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294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294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294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</row>
    <row r="65" spans="1:118">
      <c r="A65" s="116" t="s">
        <v>21</v>
      </c>
      <c r="B65" s="79"/>
      <c r="C65" s="79">
        <v>1</v>
      </c>
      <c r="D65" s="79">
        <v>2</v>
      </c>
      <c r="E65" s="79">
        <v>3</v>
      </c>
      <c r="F65" s="79">
        <v>4</v>
      </c>
      <c r="G65" s="79">
        <v>5</v>
      </c>
      <c r="H65" s="79">
        <v>6</v>
      </c>
      <c r="I65" s="79">
        <v>7</v>
      </c>
      <c r="J65" s="79">
        <v>8</v>
      </c>
      <c r="K65" s="79">
        <v>9</v>
      </c>
      <c r="L65" s="79">
        <v>10</v>
      </c>
      <c r="M65" s="79">
        <v>11</v>
      </c>
      <c r="N65" s="79">
        <v>12</v>
      </c>
      <c r="O65" s="65"/>
      <c r="P65" s="65"/>
      <c r="Q65" s="65"/>
      <c r="R65" s="65"/>
      <c r="S65" s="65"/>
      <c r="T65" s="116" t="s">
        <v>21</v>
      </c>
      <c r="U65" s="79"/>
      <c r="V65" s="79">
        <v>1</v>
      </c>
      <c r="W65" s="79">
        <v>2</v>
      </c>
      <c r="X65" s="79">
        <v>3</v>
      </c>
      <c r="Y65" s="79">
        <v>4</v>
      </c>
      <c r="Z65" s="79">
        <v>5</v>
      </c>
      <c r="AA65" s="79">
        <v>6</v>
      </c>
      <c r="AB65" s="79">
        <v>7</v>
      </c>
      <c r="AC65" s="79">
        <v>8</v>
      </c>
      <c r="AD65" s="79">
        <v>9</v>
      </c>
      <c r="AE65" s="79">
        <v>10</v>
      </c>
      <c r="AF65" s="79">
        <v>11</v>
      </c>
      <c r="AG65" s="79">
        <v>12</v>
      </c>
      <c r="AH65" s="65"/>
      <c r="AI65" s="65"/>
      <c r="AJ65" s="65"/>
      <c r="AK65" s="65"/>
      <c r="AL65" s="65"/>
      <c r="AM65" s="116" t="s">
        <v>21</v>
      </c>
      <c r="AN65" s="79"/>
      <c r="AO65" s="79">
        <v>1</v>
      </c>
      <c r="AP65" s="79">
        <v>2</v>
      </c>
      <c r="AQ65" s="79">
        <v>3</v>
      </c>
      <c r="AR65" s="79">
        <v>4</v>
      </c>
      <c r="AS65" s="79">
        <v>5</v>
      </c>
      <c r="AT65" s="79">
        <v>6</v>
      </c>
      <c r="AU65" s="79">
        <v>7</v>
      </c>
      <c r="AV65" s="79">
        <v>8</v>
      </c>
      <c r="AW65" s="79">
        <v>9</v>
      </c>
      <c r="AX65" s="79">
        <v>10</v>
      </c>
      <c r="AY65" s="79">
        <v>11</v>
      </c>
      <c r="AZ65" s="79">
        <v>12</v>
      </c>
      <c r="BA65" s="65"/>
      <c r="BB65" s="65"/>
      <c r="BC65" s="65"/>
      <c r="BD65" s="65"/>
      <c r="BE65" s="65"/>
      <c r="BF65" s="116" t="s">
        <v>21</v>
      </c>
      <c r="BG65" s="79"/>
      <c r="BH65" s="79">
        <v>1</v>
      </c>
      <c r="BI65" s="79">
        <v>2</v>
      </c>
      <c r="BJ65" s="79">
        <v>3</v>
      </c>
      <c r="BK65" s="79">
        <v>4</v>
      </c>
      <c r="BL65" s="79">
        <v>5</v>
      </c>
      <c r="BM65" s="79">
        <v>6</v>
      </c>
      <c r="BN65" s="79">
        <v>7</v>
      </c>
      <c r="BO65" s="79">
        <v>8</v>
      </c>
      <c r="BP65" s="79">
        <v>9</v>
      </c>
      <c r="BQ65" s="79">
        <v>10</v>
      </c>
      <c r="BR65" s="79">
        <v>11</v>
      </c>
      <c r="BS65" s="79">
        <v>12</v>
      </c>
      <c r="BT65" s="65"/>
      <c r="BU65" s="65"/>
      <c r="BV65" s="65"/>
      <c r="BW65" s="65"/>
      <c r="BX65" s="65"/>
      <c r="BY65" s="116" t="s">
        <v>21</v>
      </c>
      <c r="BZ65" s="79"/>
      <c r="CA65" s="79">
        <v>1</v>
      </c>
      <c r="CB65" s="79">
        <v>2</v>
      </c>
      <c r="CC65" s="79">
        <v>3</v>
      </c>
      <c r="CD65" s="79">
        <v>4</v>
      </c>
      <c r="CE65" s="79">
        <v>5</v>
      </c>
      <c r="CF65" s="79">
        <v>6</v>
      </c>
      <c r="CG65" s="79">
        <v>7</v>
      </c>
      <c r="CH65" s="79">
        <v>8</v>
      </c>
      <c r="CI65" s="79">
        <v>9</v>
      </c>
      <c r="CJ65" s="79">
        <v>10</v>
      </c>
      <c r="CK65" s="79">
        <v>11</v>
      </c>
      <c r="CL65" s="79">
        <v>12</v>
      </c>
      <c r="CM65" s="65"/>
      <c r="CN65" s="65"/>
      <c r="CO65" s="65"/>
      <c r="CP65" s="65"/>
      <c r="CQ65" s="65"/>
      <c r="CR65" s="116" t="s">
        <v>21</v>
      </c>
      <c r="CS65" s="79"/>
      <c r="CT65" s="79">
        <v>1</v>
      </c>
      <c r="CU65" s="79">
        <v>2</v>
      </c>
      <c r="CV65" s="79">
        <v>3</v>
      </c>
      <c r="CW65" s="79">
        <v>4</v>
      </c>
      <c r="CX65" s="79">
        <v>5</v>
      </c>
      <c r="CY65" s="79">
        <v>6</v>
      </c>
      <c r="CZ65" s="79">
        <v>7</v>
      </c>
      <c r="DA65" s="79">
        <v>8</v>
      </c>
      <c r="DB65" s="79">
        <v>9</v>
      </c>
      <c r="DC65" s="79">
        <v>10</v>
      </c>
      <c r="DD65" s="79">
        <v>11</v>
      </c>
      <c r="DE65" s="79">
        <v>12</v>
      </c>
      <c r="DF65" s="65"/>
      <c r="DG65" s="65"/>
      <c r="DH65" s="65"/>
      <c r="DI65" s="65"/>
      <c r="DJ65" s="65"/>
      <c r="DK65" s="65"/>
      <c r="DL65" s="65"/>
      <c r="DM65" s="65"/>
      <c r="DN65" s="65"/>
    </row>
    <row r="66" spans="1:118">
      <c r="A66" s="294"/>
      <c r="B66" s="111" t="s">
        <v>0</v>
      </c>
      <c r="C66" s="292">
        <f>DataInput!B17</f>
        <v>0</v>
      </c>
      <c r="D66" s="292">
        <f>DataInput!C17</f>
        <v>0</v>
      </c>
      <c r="E66" s="292">
        <f>DataInput!D17</f>
        <v>0</v>
      </c>
      <c r="F66" s="292">
        <f>DataInput!E17</f>
        <v>0</v>
      </c>
      <c r="G66" s="292">
        <f>DataInput!F17</f>
        <v>0</v>
      </c>
      <c r="H66" s="292">
        <f>DataInput!G17</f>
        <v>0</v>
      </c>
      <c r="I66" s="292">
        <f>DataInput!H17</f>
        <v>0</v>
      </c>
      <c r="J66" s="292">
        <f>DataInput!I17</f>
        <v>0</v>
      </c>
      <c r="K66" s="292">
        <f>DataInput!J17</f>
        <v>0</v>
      </c>
      <c r="L66" s="292">
        <f>DataInput!K17</f>
        <v>0</v>
      </c>
      <c r="M66" s="292">
        <f>DataInput!L17</f>
        <v>0</v>
      </c>
      <c r="N66" s="292">
        <f>DataInput!M17</f>
        <v>0</v>
      </c>
      <c r="O66" s="65"/>
      <c r="P66" s="65"/>
      <c r="Q66" s="65"/>
      <c r="R66" s="65"/>
      <c r="S66" s="65"/>
      <c r="T66" s="294"/>
      <c r="U66" s="111" t="s">
        <v>0</v>
      </c>
      <c r="V66" s="292">
        <f>DataInput!U17</f>
        <v>0</v>
      </c>
      <c r="W66" s="292">
        <f>DataInput!V17</f>
        <v>0</v>
      </c>
      <c r="X66" s="292">
        <f>DataInput!W17</f>
        <v>0</v>
      </c>
      <c r="Y66" s="292">
        <f>DataInput!X17</f>
        <v>0</v>
      </c>
      <c r="Z66" s="292">
        <f>DataInput!Y17</f>
        <v>0</v>
      </c>
      <c r="AA66" s="292">
        <f>DataInput!Z17</f>
        <v>0</v>
      </c>
      <c r="AB66" s="292">
        <f>DataInput!AA17</f>
        <v>0</v>
      </c>
      <c r="AC66" s="292">
        <f>DataInput!AB17</f>
        <v>0</v>
      </c>
      <c r="AD66" s="292">
        <f>DataInput!AC17</f>
        <v>0</v>
      </c>
      <c r="AE66" s="292">
        <f>DataInput!AD17</f>
        <v>0</v>
      </c>
      <c r="AF66" s="292">
        <f>DataInput!AE17</f>
        <v>0</v>
      </c>
      <c r="AG66" s="292">
        <f>DataInput!AF17</f>
        <v>0</v>
      </c>
      <c r="AH66" s="65"/>
      <c r="AI66" s="65"/>
      <c r="AJ66" s="65"/>
      <c r="AK66" s="65"/>
      <c r="AL66" s="65"/>
      <c r="AM66" s="294"/>
      <c r="AN66" s="111" t="s">
        <v>0</v>
      </c>
      <c r="AO66" s="292">
        <f>DataInput!AN17</f>
        <v>0</v>
      </c>
      <c r="AP66" s="292">
        <f>DataInput!AO17</f>
        <v>0</v>
      </c>
      <c r="AQ66" s="292">
        <f>DataInput!AP17</f>
        <v>0</v>
      </c>
      <c r="AR66" s="292">
        <f>DataInput!AQ17</f>
        <v>0</v>
      </c>
      <c r="AS66" s="292">
        <f>DataInput!AR17</f>
        <v>0</v>
      </c>
      <c r="AT66" s="292">
        <f>DataInput!AS17</f>
        <v>0</v>
      </c>
      <c r="AU66" s="292">
        <f>DataInput!AT17</f>
        <v>0</v>
      </c>
      <c r="AV66" s="292">
        <f>DataInput!AU17</f>
        <v>0</v>
      </c>
      <c r="AW66" s="292">
        <f>DataInput!AV17</f>
        <v>0</v>
      </c>
      <c r="AX66" s="292">
        <f>DataInput!AW17</f>
        <v>0</v>
      </c>
      <c r="AY66" s="292">
        <f>DataInput!AX17</f>
        <v>0</v>
      </c>
      <c r="AZ66" s="292">
        <f>DataInput!AY17</f>
        <v>0</v>
      </c>
      <c r="BA66" s="65"/>
      <c r="BB66" s="65"/>
      <c r="BC66" s="65"/>
      <c r="BD66" s="65"/>
      <c r="BE66" s="65"/>
      <c r="BF66" s="294"/>
      <c r="BG66" s="111" t="s">
        <v>0</v>
      </c>
      <c r="BH66" s="292">
        <f>DataInput!BG17</f>
        <v>0</v>
      </c>
      <c r="BI66" s="292">
        <f>DataInput!BH17</f>
        <v>0</v>
      </c>
      <c r="BJ66" s="292">
        <f>DataInput!BI17</f>
        <v>0</v>
      </c>
      <c r="BK66" s="292">
        <f>DataInput!BJ17</f>
        <v>0</v>
      </c>
      <c r="BL66" s="292">
        <f>DataInput!BK17</f>
        <v>0</v>
      </c>
      <c r="BM66" s="292">
        <f>DataInput!BL17</f>
        <v>0</v>
      </c>
      <c r="BN66" s="292">
        <f>DataInput!BM17</f>
        <v>0</v>
      </c>
      <c r="BO66" s="292">
        <f>DataInput!BN17</f>
        <v>0</v>
      </c>
      <c r="BP66" s="292">
        <f>DataInput!BO17</f>
        <v>0</v>
      </c>
      <c r="BQ66" s="292">
        <f>DataInput!BP17</f>
        <v>0</v>
      </c>
      <c r="BR66" s="292">
        <f>DataInput!BQ17</f>
        <v>0</v>
      </c>
      <c r="BS66" s="292">
        <f>DataInput!BR17</f>
        <v>0</v>
      </c>
      <c r="BT66" s="65"/>
      <c r="BU66" s="65"/>
      <c r="BV66" s="65"/>
      <c r="BW66" s="65"/>
      <c r="BX66" s="65"/>
      <c r="BY66" s="294"/>
      <c r="BZ66" s="111" t="s">
        <v>0</v>
      </c>
      <c r="CA66" s="292">
        <f>DataInput!BZ17</f>
        <v>0</v>
      </c>
      <c r="CB66" s="292">
        <f>DataInput!CA17</f>
        <v>0</v>
      </c>
      <c r="CC66" s="292">
        <f>DataInput!CB17</f>
        <v>0</v>
      </c>
      <c r="CD66" s="292">
        <f>DataInput!CC17</f>
        <v>0</v>
      </c>
      <c r="CE66" s="292">
        <f>DataInput!CD17</f>
        <v>0</v>
      </c>
      <c r="CF66" s="292">
        <f>DataInput!CE17</f>
        <v>0</v>
      </c>
      <c r="CG66" s="292">
        <f>DataInput!CF17</f>
        <v>0</v>
      </c>
      <c r="CH66" s="292">
        <f>DataInput!CG17</f>
        <v>0</v>
      </c>
      <c r="CI66" s="292">
        <f>DataInput!CH17</f>
        <v>0</v>
      </c>
      <c r="CJ66" s="292">
        <f>DataInput!CI17</f>
        <v>0</v>
      </c>
      <c r="CK66" s="292">
        <f>DataInput!CJ17</f>
        <v>0</v>
      </c>
      <c r="CL66" s="292">
        <f>DataInput!CK17</f>
        <v>0</v>
      </c>
      <c r="CM66" s="65"/>
      <c r="CN66" s="65"/>
      <c r="CO66" s="65"/>
      <c r="CP66" s="65"/>
      <c r="CQ66" s="65"/>
      <c r="CR66" s="294"/>
      <c r="CS66" s="111" t="s">
        <v>0</v>
      </c>
      <c r="CT66" s="292">
        <f>DataInput!CS17</f>
        <v>0</v>
      </c>
      <c r="CU66" s="292">
        <f>DataInput!CT17</f>
        <v>0</v>
      </c>
      <c r="CV66" s="292">
        <f>DataInput!CU17</f>
        <v>0</v>
      </c>
      <c r="CW66" s="292">
        <f>DataInput!CV17</f>
        <v>0</v>
      </c>
      <c r="CX66" s="292">
        <f>DataInput!CW17</f>
        <v>0</v>
      </c>
      <c r="CY66" s="292">
        <f>DataInput!CX17</f>
        <v>0</v>
      </c>
      <c r="CZ66" s="292">
        <f>DataInput!CY17</f>
        <v>0</v>
      </c>
      <c r="DA66" s="292">
        <f>DataInput!CZ17</f>
        <v>0</v>
      </c>
      <c r="DB66" s="292">
        <f>DataInput!DA17</f>
        <v>0</v>
      </c>
      <c r="DC66" s="292">
        <f>DataInput!DB17</f>
        <v>0</v>
      </c>
      <c r="DD66" s="292">
        <f>DataInput!DC17</f>
        <v>0</v>
      </c>
      <c r="DE66" s="292">
        <f>DataInput!DD17</f>
        <v>0</v>
      </c>
      <c r="DF66" s="65"/>
      <c r="DG66" s="65"/>
      <c r="DH66" s="65"/>
      <c r="DI66" s="65"/>
      <c r="DJ66" s="65"/>
      <c r="DK66" s="65"/>
      <c r="DL66" s="65"/>
      <c r="DM66" s="65"/>
      <c r="DN66" s="65"/>
    </row>
    <row r="67" spans="1:118">
      <c r="A67" s="294"/>
      <c r="B67" s="117" t="s">
        <v>1</v>
      </c>
      <c r="C67" s="149">
        <f>DataInput!B27</f>
        <v>0</v>
      </c>
      <c r="D67" s="149">
        <f>DataInput!C27</f>
        <v>0</v>
      </c>
      <c r="E67" s="149">
        <f>DataInput!D27</f>
        <v>0</v>
      </c>
      <c r="F67" s="149">
        <f>DataInput!E27</f>
        <v>0</v>
      </c>
      <c r="G67" s="149">
        <f>DataInput!F27</f>
        <v>0</v>
      </c>
      <c r="H67" s="149">
        <f>DataInput!G27</f>
        <v>0</v>
      </c>
      <c r="I67" s="149">
        <f>DataInput!H27</f>
        <v>0</v>
      </c>
      <c r="J67" s="149">
        <f>DataInput!I27</f>
        <v>0</v>
      </c>
      <c r="K67" s="149">
        <f>DataInput!J27</f>
        <v>0</v>
      </c>
      <c r="L67" s="149">
        <f>DataInput!K27</f>
        <v>0</v>
      </c>
      <c r="M67" s="149">
        <f>DataInput!L27</f>
        <v>0</v>
      </c>
      <c r="N67" s="149">
        <f>DataInput!M27</f>
        <v>0</v>
      </c>
      <c r="O67" s="65"/>
      <c r="P67" s="65"/>
      <c r="Q67" s="65"/>
      <c r="R67" s="65"/>
      <c r="S67" s="65"/>
      <c r="T67" s="294"/>
      <c r="U67" s="117" t="s">
        <v>1</v>
      </c>
      <c r="V67" s="149">
        <f>DataInput!U27</f>
        <v>0</v>
      </c>
      <c r="W67" s="149">
        <f>DataInput!V27</f>
        <v>0</v>
      </c>
      <c r="X67" s="149">
        <f>DataInput!W27</f>
        <v>0</v>
      </c>
      <c r="Y67" s="149">
        <f>DataInput!X27</f>
        <v>0</v>
      </c>
      <c r="Z67" s="149">
        <f>DataInput!Y27</f>
        <v>0</v>
      </c>
      <c r="AA67" s="149">
        <f>DataInput!Z27</f>
        <v>0</v>
      </c>
      <c r="AB67" s="149">
        <f>DataInput!AA27</f>
        <v>0</v>
      </c>
      <c r="AC67" s="149">
        <f>DataInput!AB27</f>
        <v>0</v>
      </c>
      <c r="AD67" s="149">
        <f>DataInput!AC27</f>
        <v>0</v>
      </c>
      <c r="AE67" s="149">
        <f>DataInput!AD27</f>
        <v>0</v>
      </c>
      <c r="AF67" s="149">
        <f>DataInput!AE27</f>
        <v>0</v>
      </c>
      <c r="AG67" s="149">
        <f>DataInput!AF27</f>
        <v>0</v>
      </c>
      <c r="AH67" s="65"/>
      <c r="AI67" s="65"/>
      <c r="AJ67" s="65"/>
      <c r="AK67" s="65"/>
      <c r="AL67" s="65"/>
      <c r="AM67" s="294"/>
      <c r="AN67" s="117" t="s">
        <v>1</v>
      </c>
      <c r="AO67" s="149">
        <f>DataInput!AN27</f>
        <v>0</v>
      </c>
      <c r="AP67" s="149">
        <f>DataInput!AO27</f>
        <v>0</v>
      </c>
      <c r="AQ67" s="149">
        <f>DataInput!AP27</f>
        <v>0</v>
      </c>
      <c r="AR67" s="149">
        <f>DataInput!AQ27</f>
        <v>0</v>
      </c>
      <c r="AS67" s="149">
        <f>DataInput!AR27</f>
        <v>0</v>
      </c>
      <c r="AT67" s="149">
        <f>DataInput!AS27</f>
        <v>0</v>
      </c>
      <c r="AU67" s="149">
        <f>DataInput!AT27</f>
        <v>0</v>
      </c>
      <c r="AV67" s="149">
        <f>DataInput!AU27</f>
        <v>0</v>
      </c>
      <c r="AW67" s="149">
        <f>DataInput!AV27</f>
        <v>0</v>
      </c>
      <c r="AX67" s="149">
        <f>DataInput!AW27</f>
        <v>0</v>
      </c>
      <c r="AY67" s="149">
        <f>DataInput!AX27</f>
        <v>0</v>
      </c>
      <c r="AZ67" s="149">
        <f>DataInput!AY27</f>
        <v>0</v>
      </c>
      <c r="BA67" s="65"/>
      <c r="BB67" s="65"/>
      <c r="BC67" s="65"/>
      <c r="BD67" s="65"/>
      <c r="BE67" s="65"/>
      <c r="BF67" s="294"/>
      <c r="BG67" s="117" t="s">
        <v>1</v>
      </c>
      <c r="BH67" s="149">
        <f>DataInput!BG27</f>
        <v>0</v>
      </c>
      <c r="BI67" s="149">
        <f>DataInput!BH27</f>
        <v>0</v>
      </c>
      <c r="BJ67" s="149">
        <f>DataInput!BI27</f>
        <v>0</v>
      </c>
      <c r="BK67" s="149">
        <f>DataInput!BJ27</f>
        <v>0</v>
      </c>
      <c r="BL67" s="149">
        <f>DataInput!BK27</f>
        <v>0</v>
      </c>
      <c r="BM67" s="149">
        <f>DataInput!BL27</f>
        <v>0</v>
      </c>
      <c r="BN67" s="149">
        <f>DataInput!BM27</f>
        <v>0</v>
      </c>
      <c r="BO67" s="149">
        <f>DataInput!BN27</f>
        <v>0</v>
      </c>
      <c r="BP67" s="149">
        <f>DataInput!BO27</f>
        <v>0</v>
      </c>
      <c r="BQ67" s="149">
        <f>DataInput!BP27</f>
        <v>0</v>
      </c>
      <c r="BR67" s="149">
        <f>DataInput!BQ27</f>
        <v>0</v>
      </c>
      <c r="BS67" s="149">
        <f>DataInput!BR27</f>
        <v>0</v>
      </c>
      <c r="BT67" s="65"/>
      <c r="BU67" s="65"/>
      <c r="BV67" s="65"/>
      <c r="BW67" s="65"/>
      <c r="BX67" s="65"/>
      <c r="BY67" s="294"/>
      <c r="BZ67" s="117" t="s">
        <v>1</v>
      </c>
      <c r="CA67" s="149">
        <f>DataInput!BZ27</f>
        <v>0</v>
      </c>
      <c r="CB67" s="149">
        <f>DataInput!CA27</f>
        <v>0</v>
      </c>
      <c r="CC67" s="149">
        <f>DataInput!CB27</f>
        <v>0</v>
      </c>
      <c r="CD67" s="149">
        <f>DataInput!CC27</f>
        <v>0</v>
      </c>
      <c r="CE67" s="149">
        <f>DataInput!CD27</f>
        <v>0</v>
      </c>
      <c r="CF67" s="149">
        <f>DataInput!CE27</f>
        <v>0</v>
      </c>
      <c r="CG67" s="149">
        <f>DataInput!CF27</f>
        <v>0</v>
      </c>
      <c r="CH67" s="149">
        <f>DataInput!CG27</f>
        <v>0</v>
      </c>
      <c r="CI67" s="149">
        <f>DataInput!CH27</f>
        <v>0</v>
      </c>
      <c r="CJ67" s="149">
        <f>DataInput!CI27</f>
        <v>0</v>
      </c>
      <c r="CK67" s="149">
        <f>DataInput!CJ27</f>
        <v>0</v>
      </c>
      <c r="CL67" s="149">
        <f>DataInput!CK27</f>
        <v>0</v>
      </c>
      <c r="CM67" s="65"/>
      <c r="CN67" s="65"/>
      <c r="CO67" s="65"/>
      <c r="CP67" s="65"/>
      <c r="CQ67" s="65"/>
      <c r="CR67" s="294"/>
      <c r="CS67" s="117" t="s">
        <v>1</v>
      </c>
      <c r="CT67" s="149">
        <f>DataInput!CS27</f>
        <v>0</v>
      </c>
      <c r="CU67" s="149">
        <f>DataInput!CT27</f>
        <v>0</v>
      </c>
      <c r="CV67" s="149">
        <f>DataInput!CU27</f>
        <v>0</v>
      </c>
      <c r="CW67" s="149">
        <f>DataInput!CV27</f>
        <v>0</v>
      </c>
      <c r="CX67" s="149">
        <f>DataInput!CW27</f>
        <v>0</v>
      </c>
      <c r="CY67" s="149">
        <f>DataInput!CX27</f>
        <v>0</v>
      </c>
      <c r="CZ67" s="149">
        <f>DataInput!CY27</f>
        <v>0</v>
      </c>
      <c r="DA67" s="149">
        <f>DataInput!CZ27</f>
        <v>0</v>
      </c>
      <c r="DB67" s="149">
        <f>DataInput!DA27</f>
        <v>0</v>
      </c>
      <c r="DC67" s="149">
        <f>DataInput!DB27</f>
        <v>0</v>
      </c>
      <c r="DD67" s="149">
        <f>DataInput!DC27</f>
        <v>0</v>
      </c>
      <c r="DE67" s="149">
        <f>DataInput!DD27</f>
        <v>0</v>
      </c>
      <c r="DF67" s="65"/>
      <c r="DG67" s="65"/>
      <c r="DH67" s="65"/>
      <c r="DI67" s="65"/>
      <c r="DJ67" s="65"/>
      <c r="DK67" s="65"/>
      <c r="DL67" s="65"/>
      <c r="DM67" s="65"/>
      <c r="DN67" s="65"/>
    </row>
    <row r="68" spans="1:118">
      <c r="A68" s="294"/>
      <c r="B68" s="117" t="s">
        <v>2</v>
      </c>
      <c r="C68" s="158">
        <f>DataInput!B37</f>
        <v>0</v>
      </c>
      <c r="D68" s="158">
        <f>DataInput!C37</f>
        <v>0</v>
      </c>
      <c r="E68" s="158">
        <f>DataInput!D37</f>
        <v>0</v>
      </c>
      <c r="F68" s="158">
        <f>DataInput!E37</f>
        <v>0</v>
      </c>
      <c r="G68" s="158">
        <f>DataInput!F37</f>
        <v>0</v>
      </c>
      <c r="H68" s="158">
        <f>DataInput!G37</f>
        <v>0</v>
      </c>
      <c r="I68" s="158">
        <f>DataInput!H37</f>
        <v>0</v>
      </c>
      <c r="J68" s="158">
        <f>DataInput!I37</f>
        <v>0</v>
      </c>
      <c r="K68" s="158">
        <f>DataInput!J37</f>
        <v>0</v>
      </c>
      <c r="L68" s="158">
        <f>DataInput!K37</f>
        <v>0</v>
      </c>
      <c r="M68" s="158">
        <f>DataInput!L37</f>
        <v>0</v>
      </c>
      <c r="N68" s="158">
        <f>DataInput!M37</f>
        <v>0</v>
      </c>
      <c r="O68" s="65"/>
      <c r="P68" s="65"/>
      <c r="Q68" s="65"/>
      <c r="R68" s="65"/>
      <c r="S68" s="65"/>
      <c r="T68" s="294"/>
      <c r="U68" s="117" t="s">
        <v>2</v>
      </c>
      <c r="V68" s="158">
        <f>DataInput!U37</f>
        <v>0</v>
      </c>
      <c r="W68" s="158">
        <f>DataInput!V37</f>
        <v>0</v>
      </c>
      <c r="X68" s="158">
        <f>DataInput!W37</f>
        <v>0</v>
      </c>
      <c r="Y68" s="158">
        <f>DataInput!X37</f>
        <v>0</v>
      </c>
      <c r="Z68" s="158">
        <f>DataInput!Y37</f>
        <v>0</v>
      </c>
      <c r="AA68" s="158">
        <f>DataInput!Z37</f>
        <v>0</v>
      </c>
      <c r="AB68" s="158">
        <f>DataInput!AA37</f>
        <v>0</v>
      </c>
      <c r="AC68" s="158">
        <f>DataInput!AB37</f>
        <v>0</v>
      </c>
      <c r="AD68" s="158">
        <f>DataInput!AC37</f>
        <v>0</v>
      </c>
      <c r="AE68" s="158">
        <f>DataInput!AD37</f>
        <v>0</v>
      </c>
      <c r="AF68" s="158">
        <f>DataInput!AE37</f>
        <v>0</v>
      </c>
      <c r="AG68" s="158">
        <f>DataInput!AF37</f>
        <v>0</v>
      </c>
      <c r="AH68" s="65"/>
      <c r="AI68" s="65"/>
      <c r="AJ68" s="65"/>
      <c r="AK68" s="65"/>
      <c r="AL68" s="65"/>
      <c r="AM68" s="294"/>
      <c r="AN68" s="117" t="s">
        <v>2</v>
      </c>
      <c r="AO68" s="158">
        <f>DataInput!AN37</f>
        <v>0</v>
      </c>
      <c r="AP68" s="158">
        <f>DataInput!AO37</f>
        <v>0</v>
      </c>
      <c r="AQ68" s="158">
        <f>DataInput!AP37</f>
        <v>0</v>
      </c>
      <c r="AR68" s="158">
        <f>DataInput!AQ37</f>
        <v>0</v>
      </c>
      <c r="AS68" s="158">
        <f>DataInput!AR37</f>
        <v>0</v>
      </c>
      <c r="AT68" s="158">
        <f>DataInput!AS37</f>
        <v>0</v>
      </c>
      <c r="AU68" s="158">
        <f>DataInput!AT37</f>
        <v>0</v>
      </c>
      <c r="AV68" s="158">
        <f>DataInput!AU37</f>
        <v>0</v>
      </c>
      <c r="AW68" s="158">
        <f>DataInput!AV37</f>
        <v>0</v>
      </c>
      <c r="AX68" s="158">
        <f>DataInput!AW37</f>
        <v>0</v>
      </c>
      <c r="AY68" s="158">
        <f>DataInput!AX37</f>
        <v>0</v>
      </c>
      <c r="AZ68" s="158">
        <f>DataInput!AY37</f>
        <v>0</v>
      </c>
      <c r="BA68" s="65"/>
      <c r="BB68" s="65"/>
      <c r="BC68" s="65"/>
      <c r="BD68" s="65"/>
      <c r="BE68" s="65"/>
      <c r="BF68" s="294"/>
      <c r="BG68" s="117" t="s">
        <v>2</v>
      </c>
      <c r="BH68" s="158">
        <f>DataInput!BG37</f>
        <v>0</v>
      </c>
      <c r="BI68" s="158">
        <f>DataInput!BH37</f>
        <v>0</v>
      </c>
      <c r="BJ68" s="158">
        <f>DataInput!BI37</f>
        <v>0</v>
      </c>
      <c r="BK68" s="158">
        <f>DataInput!BJ37</f>
        <v>0</v>
      </c>
      <c r="BL68" s="158">
        <f>DataInput!BK37</f>
        <v>0</v>
      </c>
      <c r="BM68" s="158">
        <f>DataInput!BL37</f>
        <v>0</v>
      </c>
      <c r="BN68" s="158">
        <f>DataInput!BM37</f>
        <v>0</v>
      </c>
      <c r="BO68" s="158">
        <f>DataInput!BN37</f>
        <v>0</v>
      </c>
      <c r="BP68" s="158">
        <f>DataInput!BO37</f>
        <v>0</v>
      </c>
      <c r="BQ68" s="158">
        <f>DataInput!BP37</f>
        <v>0</v>
      </c>
      <c r="BR68" s="158">
        <f>DataInput!BQ37</f>
        <v>0</v>
      </c>
      <c r="BS68" s="158">
        <f>DataInput!BR37</f>
        <v>0</v>
      </c>
      <c r="BT68" s="65"/>
      <c r="BU68" s="65"/>
      <c r="BV68" s="65"/>
      <c r="BW68" s="65"/>
      <c r="BX68" s="65"/>
      <c r="BY68" s="294"/>
      <c r="BZ68" s="117" t="s">
        <v>2</v>
      </c>
      <c r="CA68" s="158">
        <f>DataInput!BZ37</f>
        <v>0</v>
      </c>
      <c r="CB68" s="158">
        <f>DataInput!CA37</f>
        <v>0</v>
      </c>
      <c r="CC68" s="158">
        <f>DataInput!CB37</f>
        <v>0</v>
      </c>
      <c r="CD68" s="158">
        <f>DataInput!CC37</f>
        <v>0</v>
      </c>
      <c r="CE68" s="158">
        <f>DataInput!CD37</f>
        <v>0</v>
      </c>
      <c r="CF68" s="158">
        <f>DataInput!CE37</f>
        <v>0</v>
      </c>
      <c r="CG68" s="158">
        <f>DataInput!CF37</f>
        <v>0</v>
      </c>
      <c r="CH68" s="158">
        <f>DataInput!CG37</f>
        <v>0</v>
      </c>
      <c r="CI68" s="158">
        <f>DataInput!CH37</f>
        <v>0</v>
      </c>
      <c r="CJ68" s="158">
        <f>DataInput!CI37</f>
        <v>0</v>
      </c>
      <c r="CK68" s="158">
        <f>DataInput!CJ37</f>
        <v>0</v>
      </c>
      <c r="CL68" s="158">
        <f>DataInput!CK37</f>
        <v>0</v>
      </c>
      <c r="CM68" s="65"/>
      <c r="CN68" s="65"/>
      <c r="CO68" s="65"/>
      <c r="CP68" s="65"/>
      <c r="CQ68" s="65"/>
      <c r="CR68" s="294"/>
      <c r="CS68" s="117" t="s">
        <v>2</v>
      </c>
      <c r="CT68" s="158">
        <f>DataInput!CS37</f>
        <v>0</v>
      </c>
      <c r="CU68" s="158">
        <f>DataInput!CT37</f>
        <v>0</v>
      </c>
      <c r="CV68" s="158">
        <f>DataInput!CU37</f>
        <v>0</v>
      </c>
      <c r="CW68" s="158">
        <f>DataInput!CV37</f>
        <v>0</v>
      </c>
      <c r="CX68" s="158">
        <f>DataInput!CW37</f>
        <v>0</v>
      </c>
      <c r="CY68" s="158">
        <f>DataInput!CX37</f>
        <v>0</v>
      </c>
      <c r="CZ68" s="158">
        <f>DataInput!CY37</f>
        <v>0</v>
      </c>
      <c r="DA68" s="158">
        <f>DataInput!CZ37</f>
        <v>0</v>
      </c>
      <c r="DB68" s="158">
        <f>DataInput!DA37</f>
        <v>0</v>
      </c>
      <c r="DC68" s="158">
        <f>DataInput!DB37</f>
        <v>0</v>
      </c>
      <c r="DD68" s="158">
        <f>DataInput!DC37</f>
        <v>0</v>
      </c>
      <c r="DE68" s="158">
        <f>DataInput!DD37</f>
        <v>0</v>
      </c>
      <c r="DF68" s="65"/>
      <c r="DG68" s="65"/>
      <c r="DH68" s="65"/>
      <c r="DI68" s="65"/>
      <c r="DJ68" s="65"/>
      <c r="DK68" s="65"/>
      <c r="DL68" s="65"/>
      <c r="DM68" s="65"/>
      <c r="DN68" s="65"/>
    </row>
    <row r="69" spans="1:118">
      <c r="A69" s="294"/>
      <c r="B69" s="111" t="s">
        <v>3</v>
      </c>
      <c r="C69" s="292" t="e">
        <f t="array" ref="C69:C71">MMULT(DataInput!$G$5:$I$7,C66:C68)</f>
        <v>#VALUE!</v>
      </c>
      <c r="D69" s="292" t="e">
        <f t="array" ref="D69:D71">MMULT(DataInput!$G$5:$I$7,D66:D68)</f>
        <v>#VALUE!</v>
      </c>
      <c r="E69" s="292" t="e">
        <f t="array" ref="E69:E71">MMULT(DataInput!$G$5:$I$7,E66:E68)</f>
        <v>#VALUE!</v>
      </c>
      <c r="F69" s="292" t="e">
        <f t="array" ref="F69:F71">MMULT(DataInput!$G$5:$I$7,F66:F68)</f>
        <v>#VALUE!</v>
      </c>
      <c r="G69" s="292" t="e">
        <f t="array" ref="G69:G71">MMULT(DataInput!$G$5:$I$7,G66:G68)</f>
        <v>#VALUE!</v>
      </c>
      <c r="H69" s="292" t="e">
        <f t="array" ref="H69:H71">MMULT(DataInput!$G$5:$I$7,H66:H68)</f>
        <v>#VALUE!</v>
      </c>
      <c r="I69" s="292" t="e">
        <f t="array" ref="I69:I71">MMULT(DataInput!$G$5:$I$7,I66:I68)</f>
        <v>#VALUE!</v>
      </c>
      <c r="J69" s="292" t="e">
        <f t="array" ref="J69:J71">MMULT(DataInput!$G$5:$I$7,J66:J68)</f>
        <v>#VALUE!</v>
      </c>
      <c r="K69" s="292" t="e">
        <f t="array" ref="K69:K71">MMULT(DataInput!$G$5:$I$7,K66:K68)</f>
        <v>#VALUE!</v>
      </c>
      <c r="L69" s="292" t="e">
        <f t="array" ref="L69:L71">MMULT(DataInput!$G$5:$I$7,L66:L68)</f>
        <v>#VALUE!</v>
      </c>
      <c r="M69" s="292" t="e">
        <f t="array" ref="M69:M71">MMULT(DataInput!$G$5:$I$7,M66:M68)</f>
        <v>#VALUE!</v>
      </c>
      <c r="N69" s="292" t="e">
        <f t="array" ref="N69:N71">MMULT(DataInput!$G$5:$I$7,N66:N68)</f>
        <v>#VALUE!</v>
      </c>
      <c r="O69" s="65"/>
      <c r="P69" s="65"/>
      <c r="Q69" s="65"/>
      <c r="R69" s="65"/>
      <c r="S69" s="65"/>
      <c r="T69" s="294"/>
      <c r="U69" s="111" t="s">
        <v>3</v>
      </c>
      <c r="V69" s="292" t="e">
        <f t="array" ref="V69:V71">MMULT(DataInput!$Z$5:$AB$7,V66:V68)</f>
        <v>#VALUE!</v>
      </c>
      <c r="W69" s="292" t="e">
        <f t="array" ref="W69:W71">MMULT(DataInput!$Z$5:$AB$7,W66:W68)</f>
        <v>#VALUE!</v>
      </c>
      <c r="X69" s="292" t="e">
        <f t="array" ref="X69:X71">MMULT(DataInput!$Z$5:$AB$7,X66:X68)</f>
        <v>#VALUE!</v>
      </c>
      <c r="Y69" s="292" t="e">
        <f t="array" ref="Y69:Y71">MMULT(DataInput!$Z$5:$AB$7,Y66:Y68)</f>
        <v>#VALUE!</v>
      </c>
      <c r="Z69" s="292" t="e">
        <f t="array" ref="Z69:Z71">MMULT(DataInput!$Z$5:$AB$7,Z66:Z68)</f>
        <v>#VALUE!</v>
      </c>
      <c r="AA69" s="292" t="e">
        <f t="array" ref="AA69:AA71">MMULT(DataInput!$Z$5:$AB$7,AA66:AA68)</f>
        <v>#VALUE!</v>
      </c>
      <c r="AB69" s="292" t="e">
        <f t="array" ref="AB69:AB71">MMULT(DataInput!$Z$5:$AB$7,AB66:AB68)</f>
        <v>#VALUE!</v>
      </c>
      <c r="AC69" s="292" t="e">
        <f t="array" ref="AC69:AC71">MMULT(DataInput!$Z$5:$AB$7,AC66:AC68)</f>
        <v>#VALUE!</v>
      </c>
      <c r="AD69" s="292" t="e">
        <f t="array" ref="AD69:AD71">MMULT(DataInput!$Z$5:$AB$7,AD66:AD68)</f>
        <v>#VALUE!</v>
      </c>
      <c r="AE69" s="292" t="e">
        <f t="array" ref="AE69:AE71">MMULT(DataInput!$Z$5:$AB$7,AE66:AE68)</f>
        <v>#VALUE!</v>
      </c>
      <c r="AF69" s="292" t="e">
        <f t="array" ref="AF69:AF71">MMULT(DataInput!$Z$5:$AB$7,AF66:AF68)</f>
        <v>#VALUE!</v>
      </c>
      <c r="AG69" s="292" t="e">
        <f t="array" ref="AG69:AG71">MMULT(DataInput!$Z$5:$AB$7,AG66:AG68)</f>
        <v>#VALUE!</v>
      </c>
      <c r="AH69" s="65"/>
      <c r="AI69" s="65"/>
      <c r="AJ69" s="65"/>
      <c r="AK69" s="65"/>
      <c r="AL69" s="65"/>
      <c r="AM69" s="294"/>
      <c r="AN69" s="111" t="s">
        <v>3</v>
      </c>
      <c r="AO69" s="292" t="e">
        <f t="array" ref="AO69:AO71">MMULT(DataInput!$AS$5:$AU$7,AO66:AO68)</f>
        <v>#VALUE!</v>
      </c>
      <c r="AP69" s="292" t="e">
        <f t="array" ref="AP69:AP71">MMULT(DataInput!$AS$5:$AU$7,AP66:AP68)</f>
        <v>#VALUE!</v>
      </c>
      <c r="AQ69" s="292" t="e">
        <f t="array" ref="AQ69:AQ71">MMULT(DataInput!$AS$5:$AU$7,AQ66:AQ68)</f>
        <v>#VALUE!</v>
      </c>
      <c r="AR69" s="292" t="e">
        <f t="array" ref="AR69:AR71">MMULT(DataInput!$AS$5:$AU$7,AR66:AR68)</f>
        <v>#VALUE!</v>
      </c>
      <c r="AS69" s="292" t="e">
        <f t="array" ref="AS69:AS71">MMULT(DataInput!$AS$5:$AU$7,AS66:AS68)</f>
        <v>#VALUE!</v>
      </c>
      <c r="AT69" s="292" t="e">
        <f t="array" ref="AT69:AT71">MMULT(DataInput!$AS$5:$AU$7,AT66:AT68)</f>
        <v>#VALUE!</v>
      </c>
      <c r="AU69" s="292" t="e">
        <f t="array" ref="AU69:AU71">MMULT(DataInput!$AS$5:$AU$7,AU66:AU68)</f>
        <v>#VALUE!</v>
      </c>
      <c r="AV69" s="292" t="e">
        <f t="array" ref="AV69:AV71">MMULT(DataInput!$AS$5:$AU$7,AV66:AV68)</f>
        <v>#VALUE!</v>
      </c>
      <c r="AW69" s="292" t="e">
        <f t="array" ref="AW69:AW71">MMULT(DataInput!$AS$5:$AU$7,AW66:AW68)</f>
        <v>#VALUE!</v>
      </c>
      <c r="AX69" s="292" t="e">
        <f t="array" ref="AX69:AX71">MMULT(DataInput!$AS$5:$AU$7,AX66:AX68)</f>
        <v>#VALUE!</v>
      </c>
      <c r="AY69" s="292" t="e">
        <f t="array" ref="AY69:AY71">MMULT(DataInput!$AS$5:$AU$7,AY66:AY68)</f>
        <v>#VALUE!</v>
      </c>
      <c r="AZ69" s="292" t="e">
        <f t="array" ref="AZ69:AZ71">MMULT(DataInput!$AS$5:$AU$7,AZ66:AZ68)</f>
        <v>#VALUE!</v>
      </c>
      <c r="BA69" s="65"/>
      <c r="BB69" s="65"/>
      <c r="BC69" s="65"/>
      <c r="BD69" s="65"/>
      <c r="BE69" s="65"/>
      <c r="BF69" s="294"/>
      <c r="BG69" s="111" t="s">
        <v>3</v>
      </c>
      <c r="BH69" s="292" t="e">
        <f t="array" ref="BH69:BH71">MMULT(DataInput!$BL$5:$BN$7,BH66:BH68)</f>
        <v>#VALUE!</v>
      </c>
      <c r="BI69" s="292" t="e">
        <f t="array" ref="BI69:BI71">MMULT(DataInput!$BL$5:$BN$7,BI66:BI68)</f>
        <v>#VALUE!</v>
      </c>
      <c r="BJ69" s="292" t="e">
        <f t="array" ref="BJ69:BJ71">MMULT(DataInput!$BL$5:$BN$7,BJ66:BJ68)</f>
        <v>#VALUE!</v>
      </c>
      <c r="BK69" s="292" t="e">
        <f t="array" ref="BK69:BK71">MMULT(DataInput!$BL$5:$BN$7,BK66:BK68)</f>
        <v>#VALUE!</v>
      </c>
      <c r="BL69" s="292" t="e">
        <f t="array" ref="BL69:BL71">MMULT(DataInput!$BL$5:$BN$7,BL66:BL68)</f>
        <v>#VALUE!</v>
      </c>
      <c r="BM69" s="292" t="e">
        <f t="array" ref="BM69:BM71">MMULT(DataInput!$BL$5:$BN$7,BM66:BM68)</f>
        <v>#VALUE!</v>
      </c>
      <c r="BN69" s="292" t="e">
        <f t="array" ref="BN69:BN71">MMULT(DataInput!$BL$5:$BN$7,BN66:BN68)</f>
        <v>#VALUE!</v>
      </c>
      <c r="BO69" s="292" t="e">
        <f t="array" ref="BO69:BO71">MMULT(DataInput!$BL$5:$BN$7,BO66:BO68)</f>
        <v>#VALUE!</v>
      </c>
      <c r="BP69" s="292" t="e">
        <f t="array" ref="BP69:BP71">MMULT(DataInput!$BL$5:$BN$7,BP66:BP68)</f>
        <v>#VALUE!</v>
      </c>
      <c r="BQ69" s="292" t="e">
        <f t="array" ref="BQ69:BQ71">MMULT(DataInput!$BL$5:$BN$7,BQ66:BQ68)</f>
        <v>#VALUE!</v>
      </c>
      <c r="BR69" s="292" t="e">
        <f t="array" ref="BR69:BR71">MMULT(DataInput!$BL$5:$BN$7,BR66:BR68)</f>
        <v>#VALUE!</v>
      </c>
      <c r="BS69" s="292" t="e">
        <f t="array" ref="BS69:BS71">MMULT(DataInput!$BL$5:$BN$7,BS66:BS68)</f>
        <v>#VALUE!</v>
      </c>
      <c r="BT69" s="65"/>
      <c r="BU69" s="65"/>
      <c r="BV69" s="65"/>
      <c r="BW69" s="65"/>
      <c r="BX69" s="65"/>
      <c r="BY69" s="294"/>
      <c r="BZ69" s="111" t="s">
        <v>3</v>
      </c>
      <c r="CA69" s="292" t="e">
        <f t="array" ref="CA69:CA71">MMULT(DataInput!$CE$5:$CG$7,CA66:CA68)</f>
        <v>#VALUE!</v>
      </c>
      <c r="CB69" s="292" t="e">
        <f t="array" ref="CB69:CB71">MMULT(DataInput!$CE$5:$CG$7,CB66:CB68)</f>
        <v>#VALUE!</v>
      </c>
      <c r="CC69" s="292" t="e">
        <f t="array" ref="CC69:CC71">MMULT(DataInput!$CE$5:$CG$7,CC66:CC68)</f>
        <v>#VALUE!</v>
      </c>
      <c r="CD69" s="292" t="e">
        <f t="array" ref="CD69:CD71">MMULT(DataInput!$CE$5:$CG$7,CD66:CD68)</f>
        <v>#VALUE!</v>
      </c>
      <c r="CE69" s="292" t="e">
        <f t="array" ref="CE69:CE71">MMULT(DataInput!$CE$5:$CG$7,CE66:CE68)</f>
        <v>#VALUE!</v>
      </c>
      <c r="CF69" s="292" t="e">
        <f t="array" ref="CF69:CF71">MMULT(DataInput!$CE$5:$CG$7,CF66:CF68)</f>
        <v>#VALUE!</v>
      </c>
      <c r="CG69" s="292" t="e">
        <f t="array" ref="CG69:CG71">MMULT(DataInput!$CE$5:$CG$7,CG66:CG68)</f>
        <v>#VALUE!</v>
      </c>
      <c r="CH69" s="292" t="e">
        <f t="array" ref="CH69:CH71">MMULT(DataInput!$CE$5:$CG$7,CH66:CH68)</f>
        <v>#VALUE!</v>
      </c>
      <c r="CI69" s="292" t="e">
        <f t="array" ref="CI69:CI71">MMULT(DataInput!$CE$5:$CG$7,CI66:CI68)</f>
        <v>#VALUE!</v>
      </c>
      <c r="CJ69" s="292" t="e">
        <f t="array" ref="CJ69:CJ71">MMULT(DataInput!$CE$5:$CG$7,CJ66:CJ68)</f>
        <v>#VALUE!</v>
      </c>
      <c r="CK69" s="292" t="e">
        <f t="array" ref="CK69:CK71">MMULT(DataInput!$CE$5:$CG$7,CK66:CK68)</f>
        <v>#VALUE!</v>
      </c>
      <c r="CL69" s="292" t="e">
        <f t="array" ref="CL69:CL71">MMULT(DataInput!$CE$5:$CG$7,CL66:CL68)</f>
        <v>#VALUE!</v>
      </c>
      <c r="CM69" s="65"/>
      <c r="CN69" s="65"/>
      <c r="CO69" s="65"/>
      <c r="CP69" s="65"/>
      <c r="CQ69" s="65"/>
      <c r="CR69" s="294"/>
      <c r="CS69" s="111" t="s">
        <v>3</v>
      </c>
      <c r="CT69" s="292" t="e">
        <f t="array" ref="CT69:CT71">MMULT(DataInput!$CX$5:$CZ$7,CT66:CT68)</f>
        <v>#VALUE!</v>
      </c>
      <c r="CU69" s="292" t="e">
        <f t="array" ref="CU69:CU71">MMULT(DataInput!$CX$5:$CZ$7,CU66:CU68)</f>
        <v>#VALUE!</v>
      </c>
      <c r="CV69" s="292" t="e">
        <f t="array" ref="CV69:CV71">MMULT(DataInput!$CX$5:$CZ$7,CV66:CV68)</f>
        <v>#VALUE!</v>
      </c>
      <c r="CW69" s="292" t="e">
        <f t="array" ref="CW69:CW71">MMULT(DataInput!$CX$5:$CZ$7,CW66:CW68)</f>
        <v>#VALUE!</v>
      </c>
      <c r="CX69" s="292" t="e">
        <f t="array" ref="CX69:CX71">MMULT(DataInput!$CX$5:$CZ$7,CX66:CX68)</f>
        <v>#VALUE!</v>
      </c>
      <c r="CY69" s="292" t="e">
        <f t="array" ref="CY69:CY71">MMULT(DataInput!$CX$5:$CZ$7,CY66:CY68)</f>
        <v>#VALUE!</v>
      </c>
      <c r="CZ69" s="292" t="e">
        <f t="array" ref="CZ69:CZ71">MMULT(DataInput!$CX$5:$CZ$7,CZ66:CZ68)</f>
        <v>#VALUE!</v>
      </c>
      <c r="DA69" s="292" t="e">
        <f t="array" ref="DA69:DA71">MMULT(DataInput!$CX$5:$CZ$7,DA66:DA68)</f>
        <v>#VALUE!</v>
      </c>
      <c r="DB69" s="292" t="e">
        <f t="array" ref="DB69:DB71">MMULT(DataInput!$CX$5:$CZ$7,DB66:DB68)</f>
        <v>#VALUE!</v>
      </c>
      <c r="DC69" s="292" t="e">
        <f t="array" ref="DC69:DC71">MMULT(DataInput!$CX$5:$CZ$7,DC66:DC68)</f>
        <v>#VALUE!</v>
      </c>
      <c r="DD69" s="292" t="e">
        <f t="array" ref="DD69:DD71">MMULT(DataInput!$CX$5:$CZ$7,DD66:DD68)</f>
        <v>#VALUE!</v>
      </c>
      <c r="DE69" s="292" t="e">
        <f t="array" ref="DE69:DE71">MMULT(DataInput!$CX$5:$CZ$7,DE66:DE68)</f>
        <v>#VALUE!</v>
      </c>
      <c r="DF69" s="65"/>
      <c r="DG69" s="65"/>
      <c r="DH69" s="65"/>
      <c r="DI69" s="65"/>
      <c r="DJ69" s="65"/>
      <c r="DK69" s="65"/>
      <c r="DL69" s="65"/>
      <c r="DM69" s="65"/>
      <c r="DN69" s="65"/>
    </row>
    <row r="70" spans="1:118">
      <c r="A70" s="294"/>
      <c r="B70" s="117" t="s">
        <v>4</v>
      </c>
      <c r="C70" s="149" t="e">
        <v>#VALUE!</v>
      </c>
      <c r="D70" s="149" t="e">
        <v>#VALUE!</v>
      </c>
      <c r="E70" s="149" t="e">
        <v>#VALUE!</v>
      </c>
      <c r="F70" s="149" t="e">
        <v>#VALUE!</v>
      </c>
      <c r="G70" s="149" t="e">
        <v>#VALUE!</v>
      </c>
      <c r="H70" s="149" t="e">
        <v>#VALUE!</v>
      </c>
      <c r="I70" s="149" t="e">
        <v>#VALUE!</v>
      </c>
      <c r="J70" s="149" t="e">
        <v>#VALUE!</v>
      </c>
      <c r="K70" s="149" t="e">
        <v>#VALUE!</v>
      </c>
      <c r="L70" s="149" t="e">
        <v>#VALUE!</v>
      </c>
      <c r="M70" s="149" t="e">
        <v>#VALUE!</v>
      </c>
      <c r="N70" s="149" t="e">
        <v>#VALUE!</v>
      </c>
      <c r="O70" s="65"/>
      <c r="P70" s="65"/>
      <c r="Q70" s="65"/>
      <c r="R70" s="65"/>
      <c r="S70" s="65"/>
      <c r="T70" s="294"/>
      <c r="U70" s="117" t="s">
        <v>4</v>
      </c>
      <c r="V70" s="149" t="e">
        <v>#VALUE!</v>
      </c>
      <c r="W70" s="149" t="e">
        <v>#VALUE!</v>
      </c>
      <c r="X70" s="149" t="e">
        <v>#VALUE!</v>
      </c>
      <c r="Y70" s="149" t="e">
        <v>#VALUE!</v>
      </c>
      <c r="Z70" s="149" t="e">
        <v>#VALUE!</v>
      </c>
      <c r="AA70" s="149" t="e">
        <v>#VALUE!</v>
      </c>
      <c r="AB70" s="149" t="e">
        <v>#VALUE!</v>
      </c>
      <c r="AC70" s="149" t="e">
        <v>#VALUE!</v>
      </c>
      <c r="AD70" s="149" t="e">
        <v>#VALUE!</v>
      </c>
      <c r="AE70" s="149" t="e">
        <v>#VALUE!</v>
      </c>
      <c r="AF70" s="149" t="e">
        <v>#VALUE!</v>
      </c>
      <c r="AG70" s="149" t="e">
        <v>#VALUE!</v>
      </c>
      <c r="AH70" s="65"/>
      <c r="AI70" s="65"/>
      <c r="AJ70" s="65"/>
      <c r="AK70" s="65"/>
      <c r="AL70" s="65"/>
      <c r="AM70" s="294"/>
      <c r="AN70" s="117" t="s">
        <v>4</v>
      </c>
      <c r="AO70" s="149" t="e">
        <v>#VALUE!</v>
      </c>
      <c r="AP70" s="149" t="e">
        <v>#VALUE!</v>
      </c>
      <c r="AQ70" s="149" t="e">
        <v>#VALUE!</v>
      </c>
      <c r="AR70" s="149" t="e">
        <v>#VALUE!</v>
      </c>
      <c r="AS70" s="149" t="e">
        <v>#VALUE!</v>
      </c>
      <c r="AT70" s="149" t="e">
        <v>#VALUE!</v>
      </c>
      <c r="AU70" s="149" t="e">
        <v>#VALUE!</v>
      </c>
      <c r="AV70" s="149" t="e">
        <v>#VALUE!</v>
      </c>
      <c r="AW70" s="149" t="e">
        <v>#VALUE!</v>
      </c>
      <c r="AX70" s="149" t="e">
        <v>#VALUE!</v>
      </c>
      <c r="AY70" s="149" t="e">
        <v>#VALUE!</v>
      </c>
      <c r="AZ70" s="149" t="e">
        <v>#VALUE!</v>
      </c>
      <c r="BA70" s="65"/>
      <c r="BB70" s="65"/>
      <c r="BC70" s="65"/>
      <c r="BD70" s="65"/>
      <c r="BE70" s="65"/>
      <c r="BF70" s="294"/>
      <c r="BG70" s="117" t="s">
        <v>4</v>
      </c>
      <c r="BH70" s="149" t="e">
        <v>#VALUE!</v>
      </c>
      <c r="BI70" s="149" t="e">
        <v>#VALUE!</v>
      </c>
      <c r="BJ70" s="149" t="e">
        <v>#VALUE!</v>
      </c>
      <c r="BK70" s="149" t="e">
        <v>#VALUE!</v>
      </c>
      <c r="BL70" s="149" t="e">
        <v>#VALUE!</v>
      </c>
      <c r="BM70" s="149" t="e">
        <v>#VALUE!</v>
      </c>
      <c r="BN70" s="149" t="e">
        <v>#VALUE!</v>
      </c>
      <c r="BO70" s="149" t="e">
        <v>#VALUE!</v>
      </c>
      <c r="BP70" s="149" t="e">
        <v>#VALUE!</v>
      </c>
      <c r="BQ70" s="149" t="e">
        <v>#VALUE!</v>
      </c>
      <c r="BR70" s="149" t="e">
        <v>#VALUE!</v>
      </c>
      <c r="BS70" s="149" t="e">
        <v>#VALUE!</v>
      </c>
      <c r="BT70" s="65"/>
      <c r="BU70" s="65"/>
      <c r="BV70" s="65"/>
      <c r="BW70" s="65"/>
      <c r="BX70" s="65"/>
      <c r="BY70" s="294"/>
      <c r="BZ70" s="117" t="s">
        <v>4</v>
      </c>
      <c r="CA70" s="149" t="e">
        <v>#VALUE!</v>
      </c>
      <c r="CB70" s="149" t="e">
        <v>#VALUE!</v>
      </c>
      <c r="CC70" s="149" t="e">
        <v>#VALUE!</v>
      </c>
      <c r="CD70" s="149" t="e">
        <v>#VALUE!</v>
      </c>
      <c r="CE70" s="149" t="e">
        <v>#VALUE!</v>
      </c>
      <c r="CF70" s="149" t="e">
        <v>#VALUE!</v>
      </c>
      <c r="CG70" s="149" t="e">
        <v>#VALUE!</v>
      </c>
      <c r="CH70" s="149" t="e">
        <v>#VALUE!</v>
      </c>
      <c r="CI70" s="149" t="e">
        <v>#VALUE!</v>
      </c>
      <c r="CJ70" s="149" t="e">
        <v>#VALUE!</v>
      </c>
      <c r="CK70" s="149" t="e">
        <v>#VALUE!</v>
      </c>
      <c r="CL70" s="149" t="e">
        <v>#VALUE!</v>
      </c>
      <c r="CM70" s="65"/>
      <c r="CN70" s="65"/>
      <c r="CO70" s="65"/>
      <c r="CP70" s="65"/>
      <c r="CQ70" s="65"/>
      <c r="CR70" s="294"/>
      <c r="CS70" s="117" t="s">
        <v>4</v>
      </c>
      <c r="CT70" s="149" t="e">
        <v>#VALUE!</v>
      </c>
      <c r="CU70" s="149" t="e">
        <v>#VALUE!</v>
      </c>
      <c r="CV70" s="149" t="e">
        <v>#VALUE!</v>
      </c>
      <c r="CW70" s="149" t="e">
        <v>#VALUE!</v>
      </c>
      <c r="CX70" s="149" t="e">
        <v>#VALUE!</v>
      </c>
      <c r="CY70" s="149" t="e">
        <v>#VALUE!</v>
      </c>
      <c r="CZ70" s="149" t="e">
        <v>#VALUE!</v>
      </c>
      <c r="DA70" s="149" t="e">
        <v>#VALUE!</v>
      </c>
      <c r="DB70" s="149" t="e">
        <v>#VALUE!</v>
      </c>
      <c r="DC70" s="149" t="e">
        <v>#VALUE!</v>
      </c>
      <c r="DD70" s="149" t="e">
        <v>#VALUE!</v>
      </c>
      <c r="DE70" s="149" t="e">
        <v>#VALUE!</v>
      </c>
      <c r="DF70" s="65"/>
      <c r="DG70" s="65"/>
      <c r="DH70" s="65"/>
      <c r="DI70" s="65"/>
      <c r="DJ70" s="65"/>
      <c r="DK70" s="65"/>
      <c r="DL70" s="65"/>
      <c r="DM70" s="65"/>
      <c r="DN70" s="65"/>
    </row>
    <row r="71" spans="1:118">
      <c r="A71" s="294"/>
      <c r="B71" s="112" t="s">
        <v>5</v>
      </c>
      <c r="C71" s="293" t="e">
        <v>#VALUE!</v>
      </c>
      <c r="D71" s="293" t="e">
        <v>#VALUE!</v>
      </c>
      <c r="E71" s="293" t="e">
        <v>#VALUE!</v>
      </c>
      <c r="F71" s="293" t="e">
        <v>#VALUE!</v>
      </c>
      <c r="G71" s="293" t="e">
        <v>#VALUE!</v>
      </c>
      <c r="H71" s="293" t="e">
        <v>#VALUE!</v>
      </c>
      <c r="I71" s="293" t="e">
        <v>#VALUE!</v>
      </c>
      <c r="J71" s="293" t="e">
        <v>#VALUE!</v>
      </c>
      <c r="K71" s="293" t="e">
        <v>#VALUE!</v>
      </c>
      <c r="L71" s="293" t="e">
        <v>#VALUE!</v>
      </c>
      <c r="M71" s="293" t="e">
        <v>#VALUE!</v>
      </c>
      <c r="N71" s="293" t="e">
        <v>#VALUE!</v>
      </c>
      <c r="O71" s="65"/>
      <c r="P71" s="65"/>
      <c r="Q71" s="65"/>
      <c r="R71" s="65"/>
      <c r="S71" s="65"/>
      <c r="T71" s="294"/>
      <c r="U71" s="112" t="s">
        <v>5</v>
      </c>
      <c r="V71" s="293" t="e">
        <v>#VALUE!</v>
      </c>
      <c r="W71" s="293" t="e">
        <v>#VALUE!</v>
      </c>
      <c r="X71" s="293" t="e">
        <v>#VALUE!</v>
      </c>
      <c r="Y71" s="293" t="e">
        <v>#VALUE!</v>
      </c>
      <c r="Z71" s="293" t="e">
        <v>#VALUE!</v>
      </c>
      <c r="AA71" s="293" t="e">
        <v>#VALUE!</v>
      </c>
      <c r="AB71" s="293" t="e">
        <v>#VALUE!</v>
      </c>
      <c r="AC71" s="293" t="e">
        <v>#VALUE!</v>
      </c>
      <c r="AD71" s="293" t="e">
        <v>#VALUE!</v>
      </c>
      <c r="AE71" s="293" t="e">
        <v>#VALUE!</v>
      </c>
      <c r="AF71" s="293" t="e">
        <v>#VALUE!</v>
      </c>
      <c r="AG71" s="293" t="e">
        <v>#VALUE!</v>
      </c>
      <c r="AH71" s="65"/>
      <c r="AI71" s="65"/>
      <c r="AJ71" s="65"/>
      <c r="AK71" s="65"/>
      <c r="AL71" s="65"/>
      <c r="AM71" s="294"/>
      <c r="AN71" s="112" t="s">
        <v>5</v>
      </c>
      <c r="AO71" s="293" t="e">
        <v>#VALUE!</v>
      </c>
      <c r="AP71" s="293" t="e">
        <v>#VALUE!</v>
      </c>
      <c r="AQ71" s="293" t="e">
        <v>#VALUE!</v>
      </c>
      <c r="AR71" s="293" t="e">
        <v>#VALUE!</v>
      </c>
      <c r="AS71" s="293" t="e">
        <v>#VALUE!</v>
      </c>
      <c r="AT71" s="293" t="e">
        <v>#VALUE!</v>
      </c>
      <c r="AU71" s="293" t="e">
        <v>#VALUE!</v>
      </c>
      <c r="AV71" s="293" t="e">
        <v>#VALUE!</v>
      </c>
      <c r="AW71" s="293" t="e">
        <v>#VALUE!</v>
      </c>
      <c r="AX71" s="293" t="e">
        <v>#VALUE!</v>
      </c>
      <c r="AY71" s="293" t="e">
        <v>#VALUE!</v>
      </c>
      <c r="AZ71" s="293" t="e">
        <v>#VALUE!</v>
      </c>
      <c r="BA71" s="65"/>
      <c r="BB71" s="65"/>
      <c r="BC71" s="65"/>
      <c r="BD71" s="65"/>
      <c r="BE71" s="65"/>
      <c r="BF71" s="294"/>
      <c r="BG71" s="112" t="s">
        <v>5</v>
      </c>
      <c r="BH71" s="293" t="e">
        <v>#VALUE!</v>
      </c>
      <c r="BI71" s="293" t="e">
        <v>#VALUE!</v>
      </c>
      <c r="BJ71" s="293" t="e">
        <v>#VALUE!</v>
      </c>
      <c r="BK71" s="293" t="e">
        <v>#VALUE!</v>
      </c>
      <c r="BL71" s="293" t="e">
        <v>#VALUE!</v>
      </c>
      <c r="BM71" s="293" t="e">
        <v>#VALUE!</v>
      </c>
      <c r="BN71" s="293" t="e">
        <v>#VALUE!</v>
      </c>
      <c r="BO71" s="293" t="e">
        <v>#VALUE!</v>
      </c>
      <c r="BP71" s="293" t="e">
        <v>#VALUE!</v>
      </c>
      <c r="BQ71" s="293" t="e">
        <v>#VALUE!</v>
      </c>
      <c r="BR71" s="293" t="e">
        <v>#VALUE!</v>
      </c>
      <c r="BS71" s="293" t="e">
        <v>#VALUE!</v>
      </c>
      <c r="BT71" s="65"/>
      <c r="BU71" s="65"/>
      <c r="BV71" s="65"/>
      <c r="BW71" s="65"/>
      <c r="BX71" s="65"/>
      <c r="BY71" s="294"/>
      <c r="BZ71" s="112" t="s">
        <v>5</v>
      </c>
      <c r="CA71" s="293" t="e">
        <v>#VALUE!</v>
      </c>
      <c r="CB71" s="293" t="e">
        <v>#VALUE!</v>
      </c>
      <c r="CC71" s="293" t="e">
        <v>#VALUE!</v>
      </c>
      <c r="CD71" s="293" t="e">
        <v>#VALUE!</v>
      </c>
      <c r="CE71" s="293" t="e">
        <v>#VALUE!</v>
      </c>
      <c r="CF71" s="293" t="e">
        <v>#VALUE!</v>
      </c>
      <c r="CG71" s="293" t="e">
        <v>#VALUE!</v>
      </c>
      <c r="CH71" s="293" t="e">
        <v>#VALUE!</v>
      </c>
      <c r="CI71" s="293" t="e">
        <v>#VALUE!</v>
      </c>
      <c r="CJ71" s="293" t="e">
        <v>#VALUE!</v>
      </c>
      <c r="CK71" s="293" t="e">
        <v>#VALUE!</v>
      </c>
      <c r="CL71" s="293" t="e">
        <v>#VALUE!</v>
      </c>
      <c r="CM71" s="65"/>
      <c r="CN71" s="65"/>
      <c r="CO71" s="65"/>
      <c r="CP71" s="65"/>
      <c r="CQ71" s="65"/>
      <c r="CR71" s="294"/>
      <c r="CS71" s="112" t="s">
        <v>5</v>
      </c>
      <c r="CT71" s="293" t="e">
        <v>#VALUE!</v>
      </c>
      <c r="CU71" s="293" t="e">
        <v>#VALUE!</v>
      </c>
      <c r="CV71" s="293" t="e">
        <v>#VALUE!</v>
      </c>
      <c r="CW71" s="293" t="e">
        <v>#VALUE!</v>
      </c>
      <c r="CX71" s="293" t="e">
        <v>#VALUE!</v>
      </c>
      <c r="CY71" s="293" t="e">
        <v>#VALUE!</v>
      </c>
      <c r="CZ71" s="293" t="e">
        <v>#VALUE!</v>
      </c>
      <c r="DA71" s="293" t="e">
        <v>#VALUE!</v>
      </c>
      <c r="DB71" s="293" t="e">
        <v>#VALUE!</v>
      </c>
      <c r="DC71" s="293" t="e">
        <v>#VALUE!</v>
      </c>
      <c r="DD71" s="293" t="e">
        <v>#VALUE!</v>
      </c>
      <c r="DE71" s="293" t="e">
        <v>#VALUE!</v>
      </c>
      <c r="DF71" s="65"/>
      <c r="DG71" s="65"/>
      <c r="DH71" s="65"/>
      <c r="DI71" s="65"/>
      <c r="DJ71" s="65"/>
      <c r="DK71" s="65"/>
      <c r="DL71" s="65"/>
      <c r="DM71" s="65"/>
      <c r="DN71" s="65"/>
    </row>
    <row r="72" spans="1:118">
      <c r="A72" s="294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</row>
    <row r="73" spans="1:118">
      <c r="A73" s="294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</row>
    <row r="74" spans="1:118">
      <c r="A74" s="294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</row>
    <row r="75" spans="1:118">
      <c r="A75" s="294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</row>
    <row r="76" spans="1:118">
      <c r="A76" s="294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</row>
    <row r="77" spans="1:118">
      <c r="A77" s="294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</row>
    <row r="78" spans="1:118">
      <c r="A78" s="294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</row>
    <row r="79" spans="1:118">
      <c r="A79" s="294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</row>
    <row r="80" spans="1:118">
      <c r="A80" s="294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</row>
    <row r="81" spans="1:118">
      <c r="A81" s="294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5"/>
      <c r="CA81" s="65"/>
      <c r="CB81" s="65"/>
      <c r="CC81" s="65"/>
      <c r="CD81" s="65"/>
      <c r="CE81" s="65"/>
      <c r="CF81" s="65"/>
      <c r="CG81" s="65"/>
      <c r="CH81" s="65"/>
      <c r="CI81" s="65"/>
      <c r="CJ81" s="65"/>
      <c r="CK81" s="65"/>
      <c r="CL81" s="65"/>
      <c r="CM81" s="65"/>
      <c r="CN81" s="65"/>
      <c r="CO81" s="65"/>
      <c r="CP81" s="65"/>
      <c r="CQ81" s="65"/>
      <c r="CR81" s="65"/>
      <c r="CS81" s="65"/>
      <c r="CT81" s="65"/>
      <c r="CU81" s="65"/>
      <c r="CV81" s="65"/>
      <c r="CW81" s="65"/>
      <c r="CX81" s="65"/>
      <c r="CY81" s="65"/>
      <c r="CZ81" s="65"/>
      <c r="DA81" s="65"/>
      <c r="DB81" s="65"/>
      <c r="DC81" s="65"/>
      <c r="DD81" s="65"/>
      <c r="DE81" s="65"/>
      <c r="DF81" s="65"/>
      <c r="DG81" s="65"/>
      <c r="DH81" s="65"/>
      <c r="DI81" s="65"/>
      <c r="DJ81" s="65"/>
      <c r="DK81" s="65"/>
      <c r="DL81" s="65"/>
      <c r="DM81" s="65"/>
      <c r="DN81" s="65"/>
    </row>
    <row r="82" spans="1:118">
      <c r="A82" s="294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5"/>
      <c r="CA82" s="65"/>
      <c r="CB82" s="65"/>
      <c r="CC82" s="65"/>
      <c r="CD82" s="65"/>
      <c r="CE82" s="65"/>
      <c r="CF82" s="65"/>
      <c r="CG82" s="65"/>
      <c r="CH82" s="65"/>
      <c r="CI82" s="65"/>
      <c r="CJ82" s="65"/>
      <c r="CK82" s="65"/>
      <c r="CL82" s="65"/>
      <c r="CM82" s="65"/>
      <c r="CN82" s="65"/>
      <c r="CO82" s="65"/>
      <c r="CP82" s="65"/>
      <c r="CQ82" s="65"/>
      <c r="CR82" s="65"/>
      <c r="CS82" s="65"/>
      <c r="CT82" s="65"/>
      <c r="CU82" s="65"/>
      <c r="CV82" s="65"/>
      <c r="CW82" s="65"/>
      <c r="CX82" s="65"/>
      <c r="CY82" s="65"/>
      <c r="CZ82" s="65"/>
      <c r="DA82" s="65"/>
      <c r="DB82" s="65"/>
      <c r="DC82" s="65"/>
      <c r="DD82" s="65"/>
      <c r="DE82" s="65"/>
      <c r="DF82" s="65"/>
      <c r="DG82" s="65"/>
      <c r="DH82" s="65"/>
      <c r="DI82" s="65"/>
      <c r="DJ82" s="65"/>
      <c r="DK82" s="65"/>
      <c r="DL82" s="65"/>
      <c r="DM82" s="65"/>
      <c r="DN82" s="65"/>
    </row>
    <row r="83" spans="1:118">
      <c r="A83" s="294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5"/>
      <c r="BU83" s="65"/>
      <c r="BV83" s="65"/>
      <c r="BW83" s="65"/>
      <c r="BX83" s="65"/>
      <c r="BY83" s="65"/>
      <c r="BZ83" s="65"/>
      <c r="CA83" s="65"/>
      <c r="CB83" s="65"/>
      <c r="CC83" s="65"/>
      <c r="CD83" s="65"/>
      <c r="CE83" s="65"/>
      <c r="CF83" s="65"/>
      <c r="CG83" s="65"/>
      <c r="CH83" s="65"/>
      <c r="CI83" s="65"/>
      <c r="CJ83" s="65"/>
      <c r="CK83" s="65"/>
      <c r="CL83" s="65"/>
      <c r="CM83" s="65"/>
      <c r="CN83" s="65"/>
      <c r="CO83" s="65"/>
      <c r="CP83" s="65"/>
      <c r="CQ83" s="65"/>
      <c r="CR83" s="65"/>
      <c r="CS83" s="65"/>
      <c r="CT83" s="65"/>
      <c r="CU83" s="65"/>
      <c r="CV83" s="65"/>
      <c r="CW83" s="65"/>
      <c r="CX83" s="65"/>
      <c r="CY83" s="65"/>
      <c r="CZ83" s="65"/>
      <c r="DA83" s="65"/>
      <c r="DB83" s="65"/>
      <c r="DC83" s="65"/>
      <c r="DD83" s="65"/>
      <c r="DE83" s="65"/>
      <c r="DF83" s="65"/>
      <c r="DG83" s="65"/>
      <c r="DH83" s="65"/>
      <c r="DI83" s="65"/>
      <c r="DJ83" s="65"/>
      <c r="DK83" s="65"/>
      <c r="DL83" s="65"/>
      <c r="DM83" s="65"/>
      <c r="DN83" s="65"/>
    </row>
    <row r="84" spans="1:118">
      <c r="A84" s="294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/>
      <c r="BI84" s="65"/>
      <c r="BJ84" s="65"/>
      <c r="BK84" s="65"/>
      <c r="BL84" s="65"/>
      <c r="BM84" s="65"/>
      <c r="BN84" s="65"/>
      <c r="BO84" s="65"/>
      <c r="BP84" s="65"/>
      <c r="BQ84" s="65"/>
      <c r="BR84" s="65"/>
      <c r="BS84" s="65"/>
      <c r="BT84" s="65"/>
      <c r="BU84" s="65"/>
      <c r="BV84" s="65"/>
      <c r="BW84" s="65"/>
      <c r="BX84" s="65"/>
      <c r="BY84" s="65"/>
      <c r="BZ84" s="65"/>
      <c r="CA84" s="65"/>
      <c r="CB84" s="65"/>
      <c r="CC84" s="65"/>
      <c r="CD84" s="65"/>
      <c r="CE84" s="65"/>
      <c r="CF84" s="65"/>
      <c r="CG84" s="65"/>
      <c r="CH84" s="65"/>
      <c r="CI84" s="65"/>
      <c r="CJ84" s="65"/>
      <c r="CK84" s="65"/>
      <c r="CL84" s="65"/>
      <c r="CM84" s="65"/>
      <c r="CN84" s="65"/>
      <c r="CO84" s="65"/>
      <c r="CP84" s="65"/>
      <c r="CQ84" s="65"/>
      <c r="CR84" s="65"/>
      <c r="CS84" s="65"/>
      <c r="CT84" s="65"/>
      <c r="CU84" s="65"/>
      <c r="CV84" s="65"/>
      <c r="CW84" s="65"/>
      <c r="CX84" s="65"/>
      <c r="CY84" s="65"/>
      <c r="CZ84" s="65"/>
      <c r="DA84" s="65"/>
      <c r="DB84" s="65"/>
      <c r="DC84" s="65"/>
      <c r="DD84" s="65"/>
      <c r="DE84" s="65"/>
      <c r="DF84" s="65"/>
      <c r="DG84" s="65"/>
      <c r="DH84" s="65"/>
      <c r="DI84" s="65"/>
      <c r="DJ84" s="65"/>
      <c r="DK84" s="65"/>
      <c r="DL84" s="65"/>
      <c r="DM84" s="65"/>
      <c r="DN84" s="65"/>
    </row>
    <row r="85" spans="1:118">
      <c r="A85" s="294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/>
      <c r="BI85" s="65"/>
      <c r="BJ85" s="65"/>
      <c r="BK85" s="65"/>
      <c r="BL85" s="65"/>
      <c r="BM85" s="65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5"/>
      <c r="CN85" s="65"/>
      <c r="CO85" s="65"/>
      <c r="CP85" s="65"/>
      <c r="CQ85" s="65"/>
      <c r="CR85" s="65"/>
      <c r="CS85" s="65"/>
      <c r="CT85" s="65"/>
      <c r="CU85" s="65"/>
      <c r="CV85" s="65"/>
      <c r="CW85" s="65"/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5"/>
      <c r="DM85" s="65"/>
      <c r="DN85" s="65"/>
    </row>
    <row r="86" spans="1:118">
      <c r="A86" s="294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  <c r="BI86" s="65"/>
      <c r="BJ86" s="65"/>
      <c r="BK86" s="65"/>
      <c r="BL86" s="65"/>
      <c r="BM86" s="65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65"/>
      <c r="CO86" s="65"/>
      <c r="CP86" s="65"/>
      <c r="CQ86" s="65"/>
      <c r="CR86" s="65"/>
      <c r="CS86" s="65"/>
      <c r="CT86" s="65"/>
      <c r="CU86" s="65"/>
      <c r="CV86" s="65"/>
      <c r="CW86" s="65"/>
      <c r="CX86" s="65"/>
      <c r="CY86" s="65"/>
      <c r="CZ86" s="65"/>
      <c r="DA86" s="65"/>
      <c r="DB86" s="65"/>
      <c r="DC86" s="65"/>
      <c r="DD86" s="65"/>
      <c r="DE86" s="65"/>
      <c r="DF86" s="65"/>
      <c r="DG86" s="65"/>
      <c r="DH86" s="65"/>
      <c r="DI86" s="65"/>
      <c r="DJ86" s="65"/>
      <c r="DK86" s="65"/>
      <c r="DL86" s="65"/>
      <c r="DM86" s="65"/>
      <c r="DN86" s="65"/>
    </row>
    <row r="87" spans="1:118">
      <c r="A87" s="294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  <c r="BZ87" s="65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5"/>
      <c r="CP87" s="65"/>
      <c r="CQ87" s="65"/>
      <c r="CR87" s="65"/>
      <c r="CS87" s="65"/>
      <c r="CT87" s="65"/>
      <c r="CU87" s="65"/>
      <c r="CV87" s="65"/>
      <c r="CW87" s="65"/>
      <c r="CX87" s="65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5"/>
      <c r="DL87" s="65"/>
      <c r="DM87" s="65"/>
      <c r="DN87" s="65"/>
    </row>
    <row r="88" spans="1:118">
      <c r="A88" s="294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65"/>
      <c r="BU88" s="65"/>
      <c r="BV88" s="65"/>
      <c r="BW88" s="65"/>
      <c r="BX88" s="65"/>
      <c r="BY88" s="65"/>
      <c r="BZ88" s="65"/>
      <c r="CA88" s="65"/>
      <c r="CB88" s="65"/>
      <c r="CC88" s="65"/>
      <c r="CD88" s="65"/>
      <c r="CE88" s="65"/>
      <c r="CF88" s="65"/>
      <c r="CG88" s="65"/>
      <c r="CH88" s="65"/>
      <c r="CI88" s="65"/>
      <c r="CJ88" s="65"/>
      <c r="CK88" s="65"/>
      <c r="CL88" s="65"/>
      <c r="CM88" s="65"/>
      <c r="CN88" s="65"/>
      <c r="CO88" s="65"/>
      <c r="CP88" s="65"/>
      <c r="CQ88" s="65"/>
      <c r="CR88" s="65"/>
      <c r="CS88" s="65"/>
      <c r="CT88" s="65"/>
      <c r="CU88" s="65"/>
      <c r="CV88" s="65"/>
      <c r="CW88" s="65"/>
      <c r="CX88" s="65"/>
      <c r="CY88" s="65"/>
      <c r="CZ88" s="65"/>
      <c r="DA88" s="65"/>
      <c r="DB88" s="65"/>
      <c r="DC88" s="65"/>
      <c r="DD88" s="65"/>
      <c r="DE88" s="65"/>
      <c r="DF88" s="65"/>
      <c r="DG88" s="65"/>
      <c r="DH88" s="65"/>
      <c r="DI88" s="65"/>
      <c r="DJ88" s="65"/>
      <c r="DK88" s="65"/>
      <c r="DL88" s="65"/>
      <c r="DM88" s="65"/>
      <c r="DN88" s="65"/>
    </row>
    <row r="89" spans="1:118">
      <c r="A89" s="294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/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65"/>
      <c r="CR89" s="65"/>
      <c r="CS89" s="65"/>
      <c r="CT89" s="65"/>
      <c r="CU89" s="65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5"/>
      <c r="DL89" s="65"/>
      <c r="DM89" s="65"/>
      <c r="DN89" s="65"/>
    </row>
    <row r="90" spans="1:118">
      <c r="A90" s="294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  <c r="BX90" s="65"/>
      <c r="BY90" s="65"/>
      <c r="BZ90" s="65"/>
      <c r="CA90" s="65"/>
      <c r="CB90" s="65"/>
      <c r="CC90" s="65"/>
      <c r="CD90" s="65"/>
      <c r="CE90" s="65"/>
      <c r="CF90" s="65"/>
      <c r="CG90" s="65"/>
      <c r="CH90" s="65"/>
      <c r="CI90" s="65"/>
      <c r="CJ90" s="65"/>
      <c r="CK90" s="65"/>
      <c r="CL90" s="65"/>
      <c r="CM90" s="65"/>
      <c r="CN90" s="65"/>
      <c r="CO90" s="65"/>
      <c r="CP90" s="65"/>
      <c r="CQ90" s="65"/>
      <c r="CR90" s="65"/>
      <c r="CS90" s="65"/>
      <c r="CT90" s="65"/>
      <c r="CU90" s="65"/>
      <c r="CV90" s="65"/>
      <c r="CW90" s="65"/>
      <c r="CX90" s="65"/>
      <c r="CY90" s="65"/>
      <c r="CZ90" s="65"/>
      <c r="DA90" s="65"/>
      <c r="DB90" s="65"/>
      <c r="DC90" s="65"/>
      <c r="DD90" s="65"/>
      <c r="DE90" s="65"/>
      <c r="DF90" s="65"/>
      <c r="DG90" s="65"/>
      <c r="DH90" s="65"/>
      <c r="DI90" s="65"/>
      <c r="DJ90" s="65"/>
      <c r="DK90" s="65"/>
      <c r="DL90" s="65"/>
      <c r="DM90" s="65"/>
      <c r="DN90" s="65"/>
    </row>
    <row r="91" spans="1:118">
      <c r="A91" s="294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5"/>
      <c r="CR91" s="65"/>
      <c r="CS91" s="65"/>
      <c r="CT91" s="65"/>
      <c r="CU91" s="65"/>
      <c r="CV91" s="65"/>
      <c r="CW91" s="65"/>
      <c r="CX91" s="65"/>
      <c r="CY91" s="65"/>
      <c r="CZ91" s="65"/>
      <c r="DA91" s="65"/>
      <c r="DB91" s="65"/>
      <c r="DC91" s="65"/>
      <c r="DD91" s="65"/>
      <c r="DE91" s="65"/>
      <c r="DF91" s="65"/>
      <c r="DG91" s="65"/>
      <c r="DH91" s="65"/>
      <c r="DI91" s="65"/>
      <c r="DJ91" s="65"/>
      <c r="DK91" s="65"/>
      <c r="DL91" s="65"/>
      <c r="DM91" s="65"/>
      <c r="DN91" s="65"/>
    </row>
    <row r="92" spans="1:118">
      <c r="A92" s="294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65"/>
      <c r="CO92" s="65"/>
      <c r="CP92" s="65"/>
      <c r="CQ92" s="65"/>
      <c r="CR92" s="65"/>
      <c r="CS92" s="65"/>
      <c r="CT92" s="65"/>
      <c r="CU92" s="65"/>
      <c r="CV92" s="65"/>
      <c r="CW92" s="65"/>
      <c r="CX92" s="65"/>
      <c r="CY92" s="65"/>
      <c r="CZ92" s="65"/>
      <c r="DA92" s="65"/>
      <c r="DB92" s="65"/>
      <c r="DC92" s="65"/>
      <c r="DD92" s="65"/>
      <c r="DE92" s="65"/>
      <c r="DF92" s="65"/>
      <c r="DG92" s="65"/>
      <c r="DH92" s="65"/>
      <c r="DI92" s="65"/>
      <c r="DJ92" s="65"/>
      <c r="DK92" s="65"/>
      <c r="DL92" s="65"/>
      <c r="DM92" s="65"/>
      <c r="DN92" s="65"/>
    </row>
    <row r="93" spans="1:118">
      <c r="A93" s="294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P93" s="65"/>
      <c r="CQ93" s="65"/>
      <c r="CR93" s="65"/>
      <c r="CS93" s="65"/>
      <c r="CT93" s="65"/>
      <c r="CU93" s="65"/>
      <c r="CV93" s="65"/>
      <c r="CW93" s="65"/>
      <c r="CX93" s="65"/>
      <c r="CY93" s="65"/>
      <c r="CZ93" s="65"/>
      <c r="DA93" s="65"/>
      <c r="DB93" s="65"/>
      <c r="DC93" s="65"/>
      <c r="DD93" s="65"/>
      <c r="DE93" s="65"/>
      <c r="DF93" s="65"/>
      <c r="DG93" s="65"/>
      <c r="DH93" s="65"/>
      <c r="DI93" s="65"/>
      <c r="DJ93" s="65"/>
      <c r="DK93" s="65"/>
      <c r="DL93" s="65"/>
      <c r="DM93" s="65"/>
      <c r="DN93" s="65"/>
    </row>
    <row r="94" spans="1:118">
      <c r="A94" s="294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65"/>
      <c r="BU94" s="65"/>
      <c r="BV94" s="65"/>
      <c r="BW94" s="65"/>
      <c r="BX94" s="65"/>
      <c r="BY94" s="65"/>
      <c r="BZ94" s="65"/>
      <c r="CA94" s="65"/>
      <c r="CB94" s="65"/>
      <c r="CC94" s="65"/>
      <c r="CD94" s="65"/>
      <c r="CE94" s="65"/>
      <c r="CF94" s="65"/>
      <c r="CG94" s="65"/>
      <c r="CH94" s="65"/>
      <c r="CI94" s="65"/>
      <c r="CJ94" s="65"/>
      <c r="CK94" s="65"/>
      <c r="CL94" s="65"/>
      <c r="CM94" s="65"/>
      <c r="CN94" s="65"/>
      <c r="CO94" s="65"/>
      <c r="CP94" s="65"/>
      <c r="CQ94" s="65"/>
      <c r="CR94" s="65"/>
      <c r="CS94" s="65"/>
      <c r="CT94" s="65"/>
      <c r="CU94" s="65"/>
      <c r="CV94" s="65"/>
      <c r="CW94" s="65"/>
      <c r="CX94" s="65"/>
      <c r="CY94" s="65"/>
      <c r="CZ94" s="65"/>
      <c r="DA94" s="65"/>
      <c r="DB94" s="65"/>
      <c r="DC94" s="65"/>
      <c r="DD94" s="65"/>
      <c r="DE94" s="65"/>
      <c r="DF94" s="65"/>
      <c r="DG94" s="65"/>
      <c r="DH94" s="65"/>
      <c r="DI94" s="65"/>
      <c r="DJ94" s="65"/>
      <c r="DK94" s="65"/>
      <c r="DL94" s="65"/>
      <c r="DM94" s="65"/>
      <c r="DN94" s="65"/>
    </row>
  </sheetData>
  <phoneticPr fontId="2"/>
  <pageMargins left="0.78700000000000003" right="0.78700000000000003" top="0.98399999999999999" bottom="0.98399999999999999" header="0.51200000000000001" footer="0.51200000000000001"/>
  <pageSetup paperSize="9" scale="74" orientation="portrait"/>
  <headerFooter alignWithMargins="0">
    <oddHeader>&amp;F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T46"/>
  <sheetViews>
    <sheetView workbookViewId="0"/>
  </sheetViews>
  <sheetFormatPr baseColWidth="10" defaultColWidth="8.796875" defaultRowHeight="14"/>
  <cols>
    <col min="1" max="2" width="8.796875" style="17"/>
    <col min="3" max="14" width="11" style="17" bestFit="1" customWidth="1"/>
    <col min="15" max="16384" width="8.796875" style="17"/>
  </cols>
  <sheetData>
    <row r="1" spans="1:20" ht="15">
      <c r="A1" s="113" t="s">
        <v>245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spans="1:20">
      <c r="A2" s="65"/>
      <c r="B2" s="65"/>
      <c r="C2" s="79">
        <v>1</v>
      </c>
      <c r="D2" s="79">
        <v>2</v>
      </c>
      <c r="E2" s="79">
        <v>3</v>
      </c>
      <c r="F2" s="79">
        <v>4</v>
      </c>
      <c r="G2" s="79">
        <v>5</v>
      </c>
      <c r="H2" s="79">
        <v>6</v>
      </c>
      <c r="I2" s="79">
        <v>7</v>
      </c>
      <c r="J2" s="79">
        <v>8</v>
      </c>
      <c r="K2" s="79">
        <v>9</v>
      </c>
      <c r="L2" s="79">
        <v>10</v>
      </c>
      <c r="M2" s="79">
        <v>11</v>
      </c>
      <c r="N2" s="79">
        <v>12</v>
      </c>
      <c r="O2" s="65"/>
      <c r="P2" s="65"/>
      <c r="Q2" s="65"/>
      <c r="R2" s="65"/>
      <c r="S2" s="65"/>
      <c r="T2" s="65"/>
    </row>
    <row r="3" spans="1:20">
      <c r="A3" s="409" t="s">
        <v>14</v>
      </c>
      <c r="B3" s="117" t="s">
        <v>3</v>
      </c>
      <c r="C3" s="140" t="e">
        <f>calculate!C6</f>
        <v>#VALUE!</v>
      </c>
      <c r="D3" s="140" t="e">
        <f>calculate!D6</f>
        <v>#VALUE!</v>
      </c>
      <c r="E3" s="140" t="e">
        <f>calculate!E6</f>
        <v>#VALUE!</v>
      </c>
      <c r="F3" s="140" t="e">
        <f>calculate!F6</f>
        <v>#VALUE!</v>
      </c>
      <c r="G3" s="140" t="e">
        <f>calculate!G6</f>
        <v>#VALUE!</v>
      </c>
      <c r="H3" s="140" t="e">
        <f>calculate!H6</f>
        <v>#VALUE!</v>
      </c>
      <c r="I3" s="140" t="e">
        <f>calculate!I6</f>
        <v>#VALUE!</v>
      </c>
      <c r="J3" s="140" t="e">
        <f>calculate!J6</f>
        <v>#VALUE!</v>
      </c>
      <c r="K3" s="140" t="e">
        <f>calculate!K6</f>
        <v>#VALUE!</v>
      </c>
      <c r="L3" s="140" t="e">
        <f>calculate!L6</f>
        <v>#VALUE!</v>
      </c>
      <c r="M3" s="140" t="e">
        <f>calculate!M6</f>
        <v>#VALUE!</v>
      </c>
      <c r="N3" s="140" t="e">
        <f>calculate!N6</f>
        <v>#VALUE!</v>
      </c>
      <c r="O3" s="65"/>
      <c r="P3" s="65"/>
      <c r="Q3" s="65"/>
      <c r="R3" s="65"/>
      <c r="S3" s="65"/>
      <c r="T3" s="65"/>
    </row>
    <row r="4" spans="1:20">
      <c r="A4" s="409"/>
      <c r="B4" s="117" t="s">
        <v>4</v>
      </c>
      <c r="C4" s="149" t="e">
        <f>calculate!C7</f>
        <v>#VALUE!</v>
      </c>
      <c r="D4" s="149" t="e">
        <f>calculate!D7</f>
        <v>#VALUE!</v>
      </c>
      <c r="E4" s="149" t="e">
        <f>calculate!E7</f>
        <v>#VALUE!</v>
      </c>
      <c r="F4" s="149" t="e">
        <f>calculate!F7</f>
        <v>#VALUE!</v>
      </c>
      <c r="G4" s="149" t="e">
        <f>calculate!G7</f>
        <v>#VALUE!</v>
      </c>
      <c r="H4" s="149" t="e">
        <f>calculate!H7</f>
        <v>#VALUE!</v>
      </c>
      <c r="I4" s="149" t="e">
        <f>calculate!I7</f>
        <v>#VALUE!</v>
      </c>
      <c r="J4" s="149" t="e">
        <f>calculate!J7</f>
        <v>#VALUE!</v>
      </c>
      <c r="K4" s="149" t="e">
        <f>calculate!K7</f>
        <v>#VALUE!</v>
      </c>
      <c r="L4" s="149" t="e">
        <f>calculate!L7</f>
        <v>#VALUE!</v>
      </c>
      <c r="M4" s="149" t="e">
        <f>calculate!M7</f>
        <v>#VALUE!</v>
      </c>
      <c r="N4" s="149" t="e">
        <f>calculate!N7</f>
        <v>#VALUE!</v>
      </c>
      <c r="O4" s="65"/>
      <c r="P4" s="65"/>
      <c r="Q4" s="65"/>
      <c r="R4" s="65"/>
      <c r="S4" s="65"/>
      <c r="T4" s="65"/>
    </row>
    <row r="5" spans="1:20">
      <c r="A5" s="409"/>
      <c r="B5" s="117" t="s">
        <v>5</v>
      </c>
      <c r="C5" s="158" t="e">
        <f>calculate!C8</f>
        <v>#VALUE!</v>
      </c>
      <c r="D5" s="158" t="e">
        <f>calculate!D8</f>
        <v>#VALUE!</v>
      </c>
      <c r="E5" s="158" t="e">
        <f>calculate!E8</f>
        <v>#VALUE!</v>
      </c>
      <c r="F5" s="158" t="e">
        <f>calculate!F8</f>
        <v>#VALUE!</v>
      </c>
      <c r="G5" s="158" t="e">
        <f>calculate!G8</f>
        <v>#VALUE!</v>
      </c>
      <c r="H5" s="158" t="e">
        <f>calculate!H8</f>
        <v>#VALUE!</v>
      </c>
      <c r="I5" s="158" t="e">
        <f>calculate!I8</f>
        <v>#VALUE!</v>
      </c>
      <c r="J5" s="158" t="e">
        <f>calculate!J8</f>
        <v>#VALUE!</v>
      </c>
      <c r="K5" s="158" t="e">
        <f>calculate!K8</f>
        <v>#VALUE!</v>
      </c>
      <c r="L5" s="158" t="e">
        <f>calculate!L8</f>
        <v>#VALUE!</v>
      </c>
      <c r="M5" s="158" t="e">
        <f>calculate!M8</f>
        <v>#VALUE!</v>
      </c>
      <c r="N5" s="158" t="e">
        <f>calculate!N8</f>
        <v>#VALUE!</v>
      </c>
      <c r="O5" s="65"/>
      <c r="P5" s="65"/>
      <c r="Q5" s="65"/>
      <c r="R5" s="65"/>
      <c r="S5" s="65"/>
      <c r="T5" s="65"/>
    </row>
    <row r="6" spans="1:20">
      <c r="A6" s="117"/>
      <c r="B6" s="117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</row>
    <row r="7" spans="1:20">
      <c r="A7" s="409" t="s">
        <v>15</v>
      </c>
      <c r="B7" s="117" t="s">
        <v>3</v>
      </c>
      <c r="C7" s="140" t="e">
        <f>calculate!C15</f>
        <v>#VALUE!</v>
      </c>
      <c r="D7" s="140" t="e">
        <f>calculate!D15</f>
        <v>#VALUE!</v>
      </c>
      <c r="E7" s="140" t="e">
        <f>calculate!E15</f>
        <v>#VALUE!</v>
      </c>
      <c r="F7" s="140" t="e">
        <f>calculate!F15</f>
        <v>#VALUE!</v>
      </c>
      <c r="G7" s="140" t="e">
        <f>calculate!G15</f>
        <v>#VALUE!</v>
      </c>
      <c r="H7" s="140" t="e">
        <f>calculate!H15</f>
        <v>#VALUE!</v>
      </c>
      <c r="I7" s="140" t="e">
        <f>calculate!I15</f>
        <v>#VALUE!</v>
      </c>
      <c r="J7" s="140" t="e">
        <f>calculate!J15</f>
        <v>#VALUE!</v>
      </c>
      <c r="K7" s="140" t="e">
        <f>calculate!K15</f>
        <v>#VALUE!</v>
      </c>
      <c r="L7" s="140" t="e">
        <f>calculate!L15</f>
        <v>#VALUE!</v>
      </c>
      <c r="M7" s="140" t="e">
        <f>calculate!M15</f>
        <v>#VALUE!</v>
      </c>
      <c r="N7" s="140" t="e">
        <f>calculate!N15</f>
        <v>#VALUE!</v>
      </c>
      <c r="O7" s="65"/>
      <c r="P7" s="65"/>
      <c r="Q7" s="65"/>
      <c r="R7" s="65"/>
      <c r="S7" s="65"/>
      <c r="T7" s="65"/>
    </row>
    <row r="8" spans="1:20">
      <c r="A8" s="409"/>
      <c r="B8" s="117" t="s">
        <v>4</v>
      </c>
      <c r="C8" s="149" t="e">
        <f>calculate!C16</f>
        <v>#VALUE!</v>
      </c>
      <c r="D8" s="149" t="e">
        <f>calculate!D16</f>
        <v>#VALUE!</v>
      </c>
      <c r="E8" s="149" t="e">
        <f>calculate!E16</f>
        <v>#VALUE!</v>
      </c>
      <c r="F8" s="149" t="e">
        <f>calculate!F16</f>
        <v>#VALUE!</v>
      </c>
      <c r="G8" s="149" t="e">
        <f>calculate!G16</f>
        <v>#VALUE!</v>
      </c>
      <c r="H8" s="149" t="e">
        <f>calculate!H16</f>
        <v>#VALUE!</v>
      </c>
      <c r="I8" s="149" t="e">
        <f>calculate!I16</f>
        <v>#VALUE!</v>
      </c>
      <c r="J8" s="149" t="e">
        <f>calculate!J16</f>
        <v>#VALUE!</v>
      </c>
      <c r="K8" s="149" t="e">
        <f>calculate!K16</f>
        <v>#VALUE!</v>
      </c>
      <c r="L8" s="149" t="e">
        <f>calculate!L16</f>
        <v>#VALUE!</v>
      </c>
      <c r="M8" s="149" t="e">
        <f>calculate!M16</f>
        <v>#VALUE!</v>
      </c>
      <c r="N8" s="149" t="e">
        <f>calculate!N16</f>
        <v>#VALUE!</v>
      </c>
      <c r="O8" s="65"/>
      <c r="P8" s="65"/>
      <c r="Q8" s="65"/>
      <c r="R8" s="65"/>
      <c r="S8" s="65"/>
      <c r="T8" s="65"/>
    </row>
    <row r="9" spans="1:20">
      <c r="A9" s="409"/>
      <c r="B9" s="117" t="s">
        <v>5</v>
      </c>
      <c r="C9" s="158" t="e">
        <f>calculate!C17</f>
        <v>#VALUE!</v>
      </c>
      <c r="D9" s="158" t="e">
        <f>calculate!D17</f>
        <v>#VALUE!</v>
      </c>
      <c r="E9" s="158" t="e">
        <f>calculate!E17</f>
        <v>#VALUE!</v>
      </c>
      <c r="F9" s="158" t="e">
        <f>calculate!F17</f>
        <v>#VALUE!</v>
      </c>
      <c r="G9" s="158" t="e">
        <f>calculate!G17</f>
        <v>#VALUE!</v>
      </c>
      <c r="H9" s="158" t="e">
        <f>calculate!H17</f>
        <v>#VALUE!</v>
      </c>
      <c r="I9" s="158" t="e">
        <f>calculate!I17</f>
        <v>#VALUE!</v>
      </c>
      <c r="J9" s="158" t="e">
        <f>calculate!J17</f>
        <v>#VALUE!</v>
      </c>
      <c r="K9" s="158" t="e">
        <f>calculate!K17</f>
        <v>#VALUE!</v>
      </c>
      <c r="L9" s="158" t="e">
        <f>calculate!L17</f>
        <v>#VALUE!</v>
      </c>
      <c r="M9" s="158" t="e">
        <f>calculate!M17</f>
        <v>#VALUE!</v>
      </c>
      <c r="N9" s="158" t="e">
        <f>calculate!N17</f>
        <v>#VALUE!</v>
      </c>
      <c r="O9" s="65"/>
      <c r="P9" s="65"/>
      <c r="Q9" s="65"/>
      <c r="R9" s="65"/>
      <c r="S9" s="65"/>
      <c r="T9" s="65"/>
    </row>
    <row r="10" spans="1:20">
      <c r="A10" s="117"/>
      <c r="B10" s="117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</row>
    <row r="11" spans="1:20">
      <c r="A11" s="409" t="s">
        <v>16</v>
      </c>
      <c r="B11" s="117" t="s">
        <v>3</v>
      </c>
      <c r="C11" s="140" t="e">
        <f>calculate!C24</f>
        <v>#VALUE!</v>
      </c>
      <c r="D11" s="140" t="e">
        <f>calculate!D24</f>
        <v>#VALUE!</v>
      </c>
      <c r="E11" s="140" t="e">
        <f>calculate!E24</f>
        <v>#VALUE!</v>
      </c>
      <c r="F11" s="140" t="e">
        <f>calculate!F24</f>
        <v>#VALUE!</v>
      </c>
      <c r="G11" s="140" t="e">
        <f>calculate!G24</f>
        <v>#VALUE!</v>
      </c>
      <c r="H11" s="140" t="e">
        <f>calculate!H24</f>
        <v>#VALUE!</v>
      </c>
      <c r="I11" s="140" t="e">
        <f>calculate!I24</f>
        <v>#VALUE!</v>
      </c>
      <c r="J11" s="140" t="e">
        <f>calculate!J24</f>
        <v>#VALUE!</v>
      </c>
      <c r="K11" s="140" t="e">
        <f>calculate!K24</f>
        <v>#VALUE!</v>
      </c>
      <c r="L11" s="140" t="e">
        <f>calculate!L24</f>
        <v>#VALUE!</v>
      </c>
      <c r="M11" s="140" t="e">
        <f>calculate!M24</f>
        <v>#VALUE!</v>
      </c>
      <c r="N11" s="140" t="e">
        <f>calculate!N24</f>
        <v>#VALUE!</v>
      </c>
      <c r="O11" s="65"/>
      <c r="P11" s="65"/>
      <c r="Q11" s="65"/>
      <c r="R11" s="65"/>
      <c r="S11" s="65"/>
      <c r="T11" s="65"/>
    </row>
    <row r="12" spans="1:20">
      <c r="A12" s="409"/>
      <c r="B12" s="117" t="s">
        <v>4</v>
      </c>
      <c r="C12" s="149" t="e">
        <f>calculate!C25</f>
        <v>#VALUE!</v>
      </c>
      <c r="D12" s="149" t="e">
        <f>calculate!D25</f>
        <v>#VALUE!</v>
      </c>
      <c r="E12" s="149" t="e">
        <f>calculate!E25</f>
        <v>#VALUE!</v>
      </c>
      <c r="F12" s="149" t="e">
        <f>calculate!F25</f>
        <v>#VALUE!</v>
      </c>
      <c r="G12" s="149" t="e">
        <f>calculate!G25</f>
        <v>#VALUE!</v>
      </c>
      <c r="H12" s="149" t="e">
        <f>calculate!H25</f>
        <v>#VALUE!</v>
      </c>
      <c r="I12" s="149" t="e">
        <f>calculate!I25</f>
        <v>#VALUE!</v>
      </c>
      <c r="J12" s="149" t="e">
        <f>calculate!J25</f>
        <v>#VALUE!</v>
      </c>
      <c r="K12" s="149" t="e">
        <f>calculate!K25</f>
        <v>#VALUE!</v>
      </c>
      <c r="L12" s="149" t="e">
        <f>calculate!L25</f>
        <v>#VALUE!</v>
      </c>
      <c r="M12" s="149" t="e">
        <f>calculate!M25</f>
        <v>#VALUE!</v>
      </c>
      <c r="N12" s="149" t="e">
        <f>calculate!N25</f>
        <v>#VALUE!</v>
      </c>
      <c r="O12" s="65"/>
      <c r="P12" s="65"/>
      <c r="Q12" s="65"/>
      <c r="R12" s="65"/>
      <c r="S12" s="65"/>
      <c r="T12" s="65"/>
    </row>
    <row r="13" spans="1:20">
      <c r="A13" s="409"/>
      <c r="B13" s="117" t="s">
        <v>5</v>
      </c>
      <c r="C13" s="158" t="e">
        <f>calculate!C26</f>
        <v>#VALUE!</v>
      </c>
      <c r="D13" s="158" t="e">
        <f>calculate!D26</f>
        <v>#VALUE!</v>
      </c>
      <c r="E13" s="158" t="e">
        <f>calculate!E26</f>
        <v>#VALUE!</v>
      </c>
      <c r="F13" s="158" t="e">
        <f>calculate!F26</f>
        <v>#VALUE!</v>
      </c>
      <c r="G13" s="158" t="e">
        <f>calculate!G26</f>
        <v>#VALUE!</v>
      </c>
      <c r="H13" s="158" t="e">
        <f>calculate!H26</f>
        <v>#VALUE!</v>
      </c>
      <c r="I13" s="158" t="e">
        <f>calculate!I26</f>
        <v>#VALUE!</v>
      </c>
      <c r="J13" s="158" t="e">
        <f>calculate!J26</f>
        <v>#VALUE!</v>
      </c>
      <c r="K13" s="158" t="e">
        <f>calculate!K26</f>
        <v>#VALUE!</v>
      </c>
      <c r="L13" s="158" t="e">
        <f>calculate!L26</f>
        <v>#VALUE!</v>
      </c>
      <c r="M13" s="158" t="e">
        <f>calculate!M26</f>
        <v>#VALUE!</v>
      </c>
      <c r="N13" s="158" t="e">
        <f>calculate!N26</f>
        <v>#VALUE!</v>
      </c>
      <c r="O13" s="65"/>
      <c r="P13" s="65"/>
      <c r="Q13" s="65"/>
      <c r="R13" s="65"/>
      <c r="S13" s="65"/>
      <c r="T13" s="65"/>
    </row>
    <row r="14" spans="1:20">
      <c r="A14" s="117"/>
      <c r="B14" s="117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</row>
    <row r="15" spans="1:20">
      <c r="A15" s="409" t="s">
        <v>17</v>
      </c>
      <c r="B15" s="117" t="s">
        <v>3</v>
      </c>
      <c r="C15" s="140" t="e">
        <f>calculate!C33</f>
        <v>#VALUE!</v>
      </c>
      <c r="D15" s="140" t="e">
        <f>calculate!D33</f>
        <v>#VALUE!</v>
      </c>
      <c r="E15" s="140" t="e">
        <f>calculate!E33</f>
        <v>#VALUE!</v>
      </c>
      <c r="F15" s="140" t="e">
        <f>calculate!F33</f>
        <v>#VALUE!</v>
      </c>
      <c r="G15" s="140" t="e">
        <f>calculate!G33</f>
        <v>#VALUE!</v>
      </c>
      <c r="H15" s="140" t="e">
        <f>calculate!H33</f>
        <v>#VALUE!</v>
      </c>
      <c r="I15" s="140" t="e">
        <f>calculate!I33</f>
        <v>#VALUE!</v>
      </c>
      <c r="J15" s="140" t="e">
        <f>calculate!J33</f>
        <v>#VALUE!</v>
      </c>
      <c r="K15" s="140" t="e">
        <f>calculate!K33</f>
        <v>#VALUE!</v>
      </c>
      <c r="L15" s="140" t="e">
        <f>calculate!L33</f>
        <v>#VALUE!</v>
      </c>
      <c r="M15" s="140" t="e">
        <f>calculate!M33</f>
        <v>#VALUE!</v>
      </c>
      <c r="N15" s="140" t="e">
        <f>calculate!N33</f>
        <v>#VALUE!</v>
      </c>
      <c r="O15" s="65"/>
      <c r="P15" s="65"/>
      <c r="Q15" s="65"/>
      <c r="R15" s="65"/>
      <c r="S15" s="65"/>
      <c r="T15" s="65"/>
    </row>
    <row r="16" spans="1:20">
      <c r="A16" s="409"/>
      <c r="B16" s="117" t="s">
        <v>4</v>
      </c>
      <c r="C16" s="149" t="e">
        <f>calculate!C34</f>
        <v>#VALUE!</v>
      </c>
      <c r="D16" s="149" t="e">
        <f>calculate!D34</f>
        <v>#VALUE!</v>
      </c>
      <c r="E16" s="149" t="e">
        <f>calculate!E34</f>
        <v>#VALUE!</v>
      </c>
      <c r="F16" s="149" t="e">
        <f>calculate!F34</f>
        <v>#VALUE!</v>
      </c>
      <c r="G16" s="149" t="e">
        <f>calculate!G34</f>
        <v>#VALUE!</v>
      </c>
      <c r="H16" s="149" t="e">
        <f>calculate!H34</f>
        <v>#VALUE!</v>
      </c>
      <c r="I16" s="149" t="e">
        <f>calculate!I34</f>
        <v>#VALUE!</v>
      </c>
      <c r="J16" s="149" t="e">
        <f>calculate!J34</f>
        <v>#VALUE!</v>
      </c>
      <c r="K16" s="149" t="e">
        <f>calculate!K34</f>
        <v>#VALUE!</v>
      </c>
      <c r="L16" s="149" t="e">
        <f>calculate!L34</f>
        <v>#VALUE!</v>
      </c>
      <c r="M16" s="149" t="e">
        <f>calculate!M34</f>
        <v>#VALUE!</v>
      </c>
      <c r="N16" s="149" t="e">
        <f>calculate!N34</f>
        <v>#VALUE!</v>
      </c>
      <c r="O16" s="65"/>
      <c r="P16" s="65"/>
      <c r="Q16" s="65"/>
      <c r="R16" s="65"/>
      <c r="S16" s="65"/>
      <c r="T16" s="65"/>
    </row>
    <row r="17" spans="1:20">
      <c r="A17" s="409"/>
      <c r="B17" s="117" t="s">
        <v>5</v>
      </c>
      <c r="C17" s="158" t="e">
        <f>calculate!C35</f>
        <v>#VALUE!</v>
      </c>
      <c r="D17" s="158" t="e">
        <f>calculate!D35</f>
        <v>#VALUE!</v>
      </c>
      <c r="E17" s="158" t="e">
        <f>calculate!E35</f>
        <v>#VALUE!</v>
      </c>
      <c r="F17" s="158" t="e">
        <f>calculate!F35</f>
        <v>#VALUE!</v>
      </c>
      <c r="G17" s="158" t="e">
        <f>calculate!G35</f>
        <v>#VALUE!</v>
      </c>
      <c r="H17" s="158" t="e">
        <f>calculate!H35</f>
        <v>#VALUE!</v>
      </c>
      <c r="I17" s="158" t="e">
        <f>calculate!I35</f>
        <v>#VALUE!</v>
      </c>
      <c r="J17" s="158" t="e">
        <f>calculate!J35</f>
        <v>#VALUE!</v>
      </c>
      <c r="K17" s="158" t="e">
        <f>calculate!K35</f>
        <v>#VALUE!</v>
      </c>
      <c r="L17" s="158" t="e">
        <f>calculate!L35</f>
        <v>#VALUE!</v>
      </c>
      <c r="M17" s="158" t="e">
        <f>calculate!M35</f>
        <v>#VALUE!</v>
      </c>
      <c r="N17" s="158" t="e">
        <f>calculate!N35</f>
        <v>#VALUE!</v>
      </c>
      <c r="O17" s="65"/>
      <c r="P17" s="65"/>
      <c r="Q17" s="65"/>
      <c r="R17" s="65"/>
      <c r="S17" s="65"/>
      <c r="T17" s="65"/>
    </row>
    <row r="18" spans="1:20">
      <c r="A18" s="117"/>
      <c r="B18" s="117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</row>
    <row r="19" spans="1:20">
      <c r="A19" s="409" t="s">
        <v>18</v>
      </c>
      <c r="B19" s="117" t="s">
        <v>3</v>
      </c>
      <c r="C19" s="140" t="e">
        <f>calculate!C42</f>
        <v>#VALUE!</v>
      </c>
      <c r="D19" s="140" t="e">
        <f>calculate!D42</f>
        <v>#VALUE!</v>
      </c>
      <c r="E19" s="140" t="e">
        <f>calculate!E42</f>
        <v>#VALUE!</v>
      </c>
      <c r="F19" s="140" t="e">
        <f>calculate!F42</f>
        <v>#VALUE!</v>
      </c>
      <c r="G19" s="140" t="e">
        <f>calculate!G42</f>
        <v>#VALUE!</v>
      </c>
      <c r="H19" s="140" t="e">
        <f>calculate!H42</f>
        <v>#VALUE!</v>
      </c>
      <c r="I19" s="140" t="e">
        <f>calculate!I42</f>
        <v>#VALUE!</v>
      </c>
      <c r="J19" s="140" t="e">
        <f>calculate!J42</f>
        <v>#VALUE!</v>
      </c>
      <c r="K19" s="140" t="e">
        <f>calculate!K42</f>
        <v>#VALUE!</v>
      </c>
      <c r="L19" s="140" t="e">
        <f>calculate!L42</f>
        <v>#VALUE!</v>
      </c>
      <c r="M19" s="140" t="e">
        <f>calculate!M42</f>
        <v>#VALUE!</v>
      </c>
      <c r="N19" s="140" t="e">
        <f>calculate!N42</f>
        <v>#VALUE!</v>
      </c>
      <c r="O19" s="65"/>
      <c r="P19" s="65"/>
      <c r="Q19" s="65"/>
      <c r="R19" s="65"/>
      <c r="S19" s="65"/>
      <c r="T19" s="65"/>
    </row>
    <row r="20" spans="1:20">
      <c r="A20" s="409"/>
      <c r="B20" s="117" t="s">
        <v>4</v>
      </c>
      <c r="C20" s="149" t="e">
        <f>calculate!C43</f>
        <v>#VALUE!</v>
      </c>
      <c r="D20" s="149" t="e">
        <f>calculate!D43</f>
        <v>#VALUE!</v>
      </c>
      <c r="E20" s="149" t="e">
        <f>calculate!E43</f>
        <v>#VALUE!</v>
      </c>
      <c r="F20" s="149" t="e">
        <f>calculate!F43</f>
        <v>#VALUE!</v>
      </c>
      <c r="G20" s="149" t="e">
        <f>calculate!G43</f>
        <v>#VALUE!</v>
      </c>
      <c r="H20" s="149" t="e">
        <f>calculate!H43</f>
        <v>#VALUE!</v>
      </c>
      <c r="I20" s="149" t="e">
        <f>calculate!I43</f>
        <v>#VALUE!</v>
      </c>
      <c r="J20" s="149" t="e">
        <f>calculate!J43</f>
        <v>#VALUE!</v>
      </c>
      <c r="K20" s="149" t="e">
        <f>calculate!K43</f>
        <v>#VALUE!</v>
      </c>
      <c r="L20" s="149" t="e">
        <f>calculate!L43</f>
        <v>#VALUE!</v>
      </c>
      <c r="M20" s="149" t="e">
        <f>calculate!M43</f>
        <v>#VALUE!</v>
      </c>
      <c r="N20" s="149" t="e">
        <f>calculate!N43</f>
        <v>#VALUE!</v>
      </c>
      <c r="O20" s="65"/>
      <c r="P20" s="65"/>
      <c r="Q20" s="65"/>
      <c r="R20" s="65"/>
      <c r="S20" s="65"/>
      <c r="T20" s="65"/>
    </row>
    <row r="21" spans="1:20">
      <c r="A21" s="409"/>
      <c r="B21" s="117" t="s">
        <v>5</v>
      </c>
      <c r="C21" s="158" t="e">
        <f>calculate!C44</f>
        <v>#VALUE!</v>
      </c>
      <c r="D21" s="158" t="e">
        <f>calculate!D44</f>
        <v>#VALUE!</v>
      </c>
      <c r="E21" s="158" t="e">
        <f>calculate!E44</f>
        <v>#VALUE!</v>
      </c>
      <c r="F21" s="158" t="e">
        <f>calculate!F44</f>
        <v>#VALUE!</v>
      </c>
      <c r="G21" s="158" t="e">
        <f>calculate!G44</f>
        <v>#VALUE!</v>
      </c>
      <c r="H21" s="158" t="e">
        <f>calculate!H44</f>
        <v>#VALUE!</v>
      </c>
      <c r="I21" s="158" t="e">
        <f>calculate!I44</f>
        <v>#VALUE!</v>
      </c>
      <c r="J21" s="158" t="e">
        <f>calculate!J44</f>
        <v>#VALUE!</v>
      </c>
      <c r="K21" s="158" t="e">
        <f>calculate!K44</f>
        <v>#VALUE!</v>
      </c>
      <c r="L21" s="158" t="e">
        <f>calculate!L44</f>
        <v>#VALUE!</v>
      </c>
      <c r="M21" s="158" t="e">
        <f>calculate!M44</f>
        <v>#VALUE!</v>
      </c>
      <c r="N21" s="158" t="e">
        <f>calculate!N44</f>
        <v>#VALUE!</v>
      </c>
      <c r="O21" s="65"/>
      <c r="P21" s="65"/>
      <c r="Q21" s="65"/>
      <c r="R21" s="65"/>
      <c r="S21" s="65"/>
      <c r="T21" s="65"/>
    </row>
    <row r="22" spans="1:20">
      <c r="A22" s="117"/>
      <c r="B22" s="117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</row>
    <row r="23" spans="1:20">
      <c r="A23" s="409" t="s">
        <v>19</v>
      </c>
      <c r="B23" s="117" t="s">
        <v>3</v>
      </c>
      <c r="C23" s="140" t="e">
        <f>calculate!C51</f>
        <v>#VALUE!</v>
      </c>
      <c r="D23" s="140" t="e">
        <f>calculate!D51</f>
        <v>#VALUE!</v>
      </c>
      <c r="E23" s="140" t="e">
        <f>calculate!E51</f>
        <v>#VALUE!</v>
      </c>
      <c r="F23" s="140" t="e">
        <f>calculate!F51</f>
        <v>#VALUE!</v>
      </c>
      <c r="G23" s="140" t="e">
        <f>calculate!G51</f>
        <v>#VALUE!</v>
      </c>
      <c r="H23" s="140" t="e">
        <f>calculate!H51</f>
        <v>#VALUE!</v>
      </c>
      <c r="I23" s="140" t="e">
        <f>calculate!I51</f>
        <v>#VALUE!</v>
      </c>
      <c r="J23" s="140" t="e">
        <f>calculate!J51</f>
        <v>#VALUE!</v>
      </c>
      <c r="K23" s="140" t="e">
        <f>calculate!K51</f>
        <v>#VALUE!</v>
      </c>
      <c r="L23" s="140" t="e">
        <f>calculate!L51</f>
        <v>#VALUE!</v>
      </c>
      <c r="M23" s="140" t="e">
        <f>calculate!M51</f>
        <v>#VALUE!</v>
      </c>
      <c r="N23" s="140" t="e">
        <f>calculate!N51</f>
        <v>#VALUE!</v>
      </c>
      <c r="O23" s="65"/>
      <c r="P23" s="65"/>
      <c r="Q23" s="65"/>
      <c r="R23" s="65"/>
      <c r="S23" s="65"/>
      <c r="T23" s="65"/>
    </row>
    <row r="24" spans="1:20">
      <c r="A24" s="409"/>
      <c r="B24" s="117" t="s">
        <v>4</v>
      </c>
      <c r="C24" s="149" t="e">
        <f>calculate!C52</f>
        <v>#VALUE!</v>
      </c>
      <c r="D24" s="149" t="e">
        <f>calculate!D52</f>
        <v>#VALUE!</v>
      </c>
      <c r="E24" s="149" t="e">
        <f>calculate!E52</f>
        <v>#VALUE!</v>
      </c>
      <c r="F24" s="149" t="e">
        <f>calculate!F52</f>
        <v>#VALUE!</v>
      </c>
      <c r="G24" s="149" t="e">
        <f>calculate!G52</f>
        <v>#VALUE!</v>
      </c>
      <c r="H24" s="149" t="e">
        <f>calculate!H52</f>
        <v>#VALUE!</v>
      </c>
      <c r="I24" s="149" t="e">
        <f>calculate!I52</f>
        <v>#VALUE!</v>
      </c>
      <c r="J24" s="149" t="e">
        <f>calculate!J52</f>
        <v>#VALUE!</v>
      </c>
      <c r="K24" s="149" t="e">
        <f>calculate!K52</f>
        <v>#VALUE!</v>
      </c>
      <c r="L24" s="149" t="e">
        <f>calculate!L52</f>
        <v>#VALUE!</v>
      </c>
      <c r="M24" s="149" t="e">
        <f>calculate!M52</f>
        <v>#VALUE!</v>
      </c>
      <c r="N24" s="149" t="e">
        <f>calculate!N52</f>
        <v>#VALUE!</v>
      </c>
      <c r="O24" s="65"/>
      <c r="P24" s="65"/>
      <c r="Q24" s="65"/>
      <c r="R24" s="65"/>
      <c r="S24" s="65"/>
      <c r="T24" s="65"/>
    </row>
    <row r="25" spans="1:20">
      <c r="A25" s="409"/>
      <c r="B25" s="117" t="s">
        <v>5</v>
      </c>
      <c r="C25" s="158" t="e">
        <f>calculate!C53</f>
        <v>#VALUE!</v>
      </c>
      <c r="D25" s="158" t="e">
        <f>calculate!D53</f>
        <v>#VALUE!</v>
      </c>
      <c r="E25" s="158" t="e">
        <f>calculate!E53</f>
        <v>#VALUE!</v>
      </c>
      <c r="F25" s="158" t="e">
        <f>calculate!F53</f>
        <v>#VALUE!</v>
      </c>
      <c r="G25" s="158" t="e">
        <f>calculate!G53</f>
        <v>#VALUE!</v>
      </c>
      <c r="H25" s="158" t="e">
        <f>calculate!H53</f>
        <v>#VALUE!</v>
      </c>
      <c r="I25" s="158" t="e">
        <f>calculate!I53</f>
        <v>#VALUE!</v>
      </c>
      <c r="J25" s="158" t="e">
        <f>calculate!J53</f>
        <v>#VALUE!</v>
      </c>
      <c r="K25" s="158" t="e">
        <f>calculate!K53</f>
        <v>#VALUE!</v>
      </c>
      <c r="L25" s="158" t="e">
        <f>calculate!L53</f>
        <v>#VALUE!</v>
      </c>
      <c r="M25" s="158" t="e">
        <f>calculate!M53</f>
        <v>#VALUE!</v>
      </c>
      <c r="N25" s="158" t="e">
        <f>calculate!N53</f>
        <v>#VALUE!</v>
      </c>
      <c r="O25" s="65"/>
      <c r="P25" s="65"/>
      <c r="Q25" s="65"/>
      <c r="R25" s="65"/>
      <c r="S25" s="65"/>
      <c r="T25" s="65"/>
    </row>
    <row r="26" spans="1:20">
      <c r="A26" s="117"/>
      <c r="B26" s="117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</row>
    <row r="27" spans="1:20">
      <c r="A27" s="409" t="s">
        <v>20</v>
      </c>
      <c r="B27" s="117" t="s">
        <v>3</v>
      </c>
      <c r="C27" s="140" t="e">
        <f>calculate!C60</f>
        <v>#VALUE!</v>
      </c>
      <c r="D27" s="140" t="e">
        <f>calculate!D60</f>
        <v>#VALUE!</v>
      </c>
      <c r="E27" s="140" t="e">
        <f>calculate!E60</f>
        <v>#VALUE!</v>
      </c>
      <c r="F27" s="140" t="e">
        <f>calculate!F60</f>
        <v>#VALUE!</v>
      </c>
      <c r="G27" s="140" t="e">
        <f>calculate!G60</f>
        <v>#VALUE!</v>
      </c>
      <c r="H27" s="140" t="e">
        <f>calculate!H60</f>
        <v>#VALUE!</v>
      </c>
      <c r="I27" s="140" t="e">
        <f>calculate!I60</f>
        <v>#VALUE!</v>
      </c>
      <c r="J27" s="140" t="e">
        <f>calculate!J60</f>
        <v>#VALUE!</v>
      </c>
      <c r="K27" s="140" t="e">
        <f>calculate!K60</f>
        <v>#VALUE!</v>
      </c>
      <c r="L27" s="140" t="e">
        <f>calculate!L60</f>
        <v>#VALUE!</v>
      </c>
      <c r="M27" s="140" t="e">
        <f>calculate!M60</f>
        <v>#VALUE!</v>
      </c>
      <c r="N27" s="140" t="e">
        <f>calculate!N60</f>
        <v>#VALUE!</v>
      </c>
      <c r="O27" s="65"/>
      <c r="P27" s="65"/>
      <c r="Q27" s="65"/>
      <c r="R27" s="65"/>
      <c r="S27" s="65"/>
      <c r="T27" s="65"/>
    </row>
    <row r="28" spans="1:20">
      <c r="A28" s="409"/>
      <c r="B28" s="117" t="s">
        <v>4</v>
      </c>
      <c r="C28" s="149" t="e">
        <f>calculate!C61</f>
        <v>#VALUE!</v>
      </c>
      <c r="D28" s="149" t="e">
        <f>calculate!D61</f>
        <v>#VALUE!</v>
      </c>
      <c r="E28" s="149" t="e">
        <f>calculate!E61</f>
        <v>#VALUE!</v>
      </c>
      <c r="F28" s="149" t="e">
        <f>calculate!F61</f>
        <v>#VALUE!</v>
      </c>
      <c r="G28" s="149" t="e">
        <f>calculate!G61</f>
        <v>#VALUE!</v>
      </c>
      <c r="H28" s="149" t="e">
        <f>calculate!H61</f>
        <v>#VALUE!</v>
      </c>
      <c r="I28" s="149" t="e">
        <f>calculate!I61</f>
        <v>#VALUE!</v>
      </c>
      <c r="J28" s="149" t="e">
        <f>calculate!J61</f>
        <v>#VALUE!</v>
      </c>
      <c r="K28" s="149" t="e">
        <f>calculate!K61</f>
        <v>#VALUE!</v>
      </c>
      <c r="L28" s="149" t="e">
        <f>calculate!L61</f>
        <v>#VALUE!</v>
      </c>
      <c r="M28" s="149" t="e">
        <f>calculate!M61</f>
        <v>#VALUE!</v>
      </c>
      <c r="N28" s="149" t="e">
        <f>calculate!N61</f>
        <v>#VALUE!</v>
      </c>
      <c r="O28" s="65"/>
      <c r="P28" s="65"/>
      <c r="Q28" s="65"/>
      <c r="R28" s="65"/>
      <c r="S28" s="65"/>
      <c r="T28" s="65"/>
    </row>
    <row r="29" spans="1:20">
      <c r="A29" s="409"/>
      <c r="B29" s="117" t="s">
        <v>5</v>
      </c>
      <c r="C29" s="158" t="e">
        <f>calculate!C62</f>
        <v>#VALUE!</v>
      </c>
      <c r="D29" s="158" t="e">
        <f>calculate!D62</f>
        <v>#VALUE!</v>
      </c>
      <c r="E29" s="158" t="e">
        <f>calculate!E62</f>
        <v>#VALUE!</v>
      </c>
      <c r="F29" s="158" t="e">
        <f>calculate!F62</f>
        <v>#VALUE!</v>
      </c>
      <c r="G29" s="158" t="e">
        <f>calculate!G62</f>
        <v>#VALUE!</v>
      </c>
      <c r="H29" s="158" t="e">
        <f>calculate!H62</f>
        <v>#VALUE!</v>
      </c>
      <c r="I29" s="158" t="e">
        <f>calculate!I62</f>
        <v>#VALUE!</v>
      </c>
      <c r="J29" s="158" t="e">
        <f>calculate!J62</f>
        <v>#VALUE!</v>
      </c>
      <c r="K29" s="158" t="e">
        <f>calculate!K62</f>
        <v>#VALUE!</v>
      </c>
      <c r="L29" s="158" t="e">
        <f>calculate!L62</f>
        <v>#VALUE!</v>
      </c>
      <c r="M29" s="158" t="e">
        <f>calculate!M62</f>
        <v>#VALUE!</v>
      </c>
      <c r="N29" s="158" t="e">
        <f>calculate!N62</f>
        <v>#VALUE!</v>
      </c>
      <c r="O29" s="65"/>
      <c r="P29" s="65"/>
      <c r="Q29" s="65"/>
      <c r="R29" s="65"/>
      <c r="S29" s="65"/>
      <c r="T29" s="65"/>
    </row>
    <row r="30" spans="1:20">
      <c r="A30" s="117"/>
      <c r="B30" s="117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</row>
    <row r="31" spans="1:20">
      <c r="A31" s="409" t="s">
        <v>21</v>
      </c>
      <c r="B31" s="117" t="s">
        <v>3</v>
      </c>
      <c r="C31" s="140" t="e">
        <f>calculate!C69</f>
        <v>#VALUE!</v>
      </c>
      <c r="D31" s="140" t="e">
        <f>calculate!D69</f>
        <v>#VALUE!</v>
      </c>
      <c r="E31" s="140" t="e">
        <f>calculate!E69</f>
        <v>#VALUE!</v>
      </c>
      <c r="F31" s="140" t="e">
        <f>calculate!F69</f>
        <v>#VALUE!</v>
      </c>
      <c r="G31" s="140" t="e">
        <f>calculate!G69</f>
        <v>#VALUE!</v>
      </c>
      <c r="H31" s="140" t="e">
        <f>calculate!H69</f>
        <v>#VALUE!</v>
      </c>
      <c r="I31" s="140" t="e">
        <f>calculate!I69</f>
        <v>#VALUE!</v>
      </c>
      <c r="J31" s="140" t="e">
        <f>calculate!J69</f>
        <v>#VALUE!</v>
      </c>
      <c r="K31" s="140" t="e">
        <f>calculate!K69</f>
        <v>#VALUE!</v>
      </c>
      <c r="L31" s="140" t="e">
        <f>calculate!L69</f>
        <v>#VALUE!</v>
      </c>
      <c r="M31" s="140" t="e">
        <f>calculate!M69</f>
        <v>#VALUE!</v>
      </c>
      <c r="N31" s="140" t="e">
        <f>calculate!N69</f>
        <v>#VALUE!</v>
      </c>
      <c r="O31" s="65"/>
      <c r="P31" s="65"/>
      <c r="Q31" s="65"/>
      <c r="R31" s="65"/>
      <c r="S31" s="65"/>
      <c r="T31" s="65"/>
    </row>
    <row r="32" spans="1:20">
      <c r="A32" s="409"/>
      <c r="B32" s="117" t="s">
        <v>4</v>
      </c>
      <c r="C32" s="149" t="e">
        <f>calculate!C70</f>
        <v>#VALUE!</v>
      </c>
      <c r="D32" s="149" t="e">
        <f>calculate!D70</f>
        <v>#VALUE!</v>
      </c>
      <c r="E32" s="149" t="e">
        <f>calculate!E70</f>
        <v>#VALUE!</v>
      </c>
      <c r="F32" s="149" t="e">
        <f>calculate!F70</f>
        <v>#VALUE!</v>
      </c>
      <c r="G32" s="149" t="e">
        <f>calculate!G70</f>
        <v>#VALUE!</v>
      </c>
      <c r="H32" s="149" t="e">
        <f>calculate!H70</f>
        <v>#VALUE!</v>
      </c>
      <c r="I32" s="149" t="e">
        <f>calculate!I70</f>
        <v>#VALUE!</v>
      </c>
      <c r="J32" s="149" t="e">
        <f>calculate!J70</f>
        <v>#VALUE!</v>
      </c>
      <c r="K32" s="149" t="e">
        <f>calculate!K70</f>
        <v>#VALUE!</v>
      </c>
      <c r="L32" s="149" t="e">
        <f>calculate!L70</f>
        <v>#VALUE!</v>
      </c>
      <c r="M32" s="149" t="e">
        <f>calculate!M70</f>
        <v>#VALUE!</v>
      </c>
      <c r="N32" s="149" t="e">
        <f>calculate!N70</f>
        <v>#VALUE!</v>
      </c>
      <c r="O32" s="65"/>
      <c r="P32" s="65"/>
      <c r="Q32" s="65"/>
      <c r="R32" s="65"/>
      <c r="S32" s="65"/>
      <c r="T32" s="65"/>
    </row>
    <row r="33" spans="1:20">
      <c r="A33" s="409"/>
      <c r="B33" s="117" t="s">
        <v>5</v>
      </c>
      <c r="C33" s="158" t="e">
        <f>calculate!C71</f>
        <v>#VALUE!</v>
      </c>
      <c r="D33" s="158" t="e">
        <f>calculate!D71</f>
        <v>#VALUE!</v>
      </c>
      <c r="E33" s="158" t="e">
        <f>calculate!E71</f>
        <v>#VALUE!</v>
      </c>
      <c r="F33" s="158" t="e">
        <f>calculate!F71</f>
        <v>#VALUE!</v>
      </c>
      <c r="G33" s="158" t="e">
        <f>calculate!G71</f>
        <v>#VALUE!</v>
      </c>
      <c r="H33" s="158" t="e">
        <f>calculate!H71</f>
        <v>#VALUE!</v>
      </c>
      <c r="I33" s="158" t="e">
        <f>calculate!I71</f>
        <v>#VALUE!</v>
      </c>
      <c r="J33" s="158" t="e">
        <f>calculate!J71</f>
        <v>#VALUE!</v>
      </c>
      <c r="K33" s="158" t="e">
        <f>calculate!K71</f>
        <v>#VALUE!</v>
      </c>
      <c r="L33" s="158" t="e">
        <f>calculate!L71</f>
        <v>#VALUE!</v>
      </c>
      <c r="M33" s="158" t="e">
        <f>calculate!M71</f>
        <v>#VALUE!</v>
      </c>
      <c r="N33" s="158" t="e">
        <f>calculate!N71</f>
        <v>#VALUE!</v>
      </c>
      <c r="O33" s="65"/>
      <c r="P33" s="65"/>
      <c r="Q33" s="65"/>
      <c r="R33" s="65"/>
      <c r="S33" s="65"/>
      <c r="T33" s="65"/>
    </row>
    <row r="34" spans="1:20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</row>
    <row r="35" spans="1:20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</row>
    <row r="36" spans="1:20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</row>
    <row r="37" spans="1:20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</row>
    <row r="38" spans="1:20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</row>
    <row r="39" spans="1:20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</row>
    <row r="40" spans="1:20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</row>
    <row r="41" spans="1:20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</row>
    <row r="42" spans="1:20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</row>
    <row r="43" spans="1:20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</row>
    <row r="44" spans="1:20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</row>
    <row r="45" spans="1:20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</row>
    <row r="46" spans="1:20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</row>
  </sheetData>
  <mergeCells count="8">
    <mergeCell ref="A27:A29"/>
    <mergeCell ref="A31:A33"/>
    <mergeCell ref="A3:A5"/>
    <mergeCell ref="A7:A9"/>
    <mergeCell ref="A11:A13"/>
    <mergeCell ref="A15:A17"/>
    <mergeCell ref="A19:A21"/>
    <mergeCell ref="A23:A25"/>
  </mergeCells>
  <phoneticPr fontId="2"/>
  <pageMargins left="0.78700000000000003" right="0.78700000000000003" top="0.98399999999999999" bottom="0.98399999999999999" header="0.51200000000000001" footer="0.51200000000000001"/>
  <pageSetup paperSize="9" scale="74" orientation="portrait" r:id="rId1"/>
  <headerFooter alignWithMargins="0"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FaceSheet</vt:lpstr>
      <vt:lpstr>DataInput</vt:lpstr>
      <vt:lpstr>Result Format 2</vt:lpstr>
      <vt:lpstr>%supp.graphsummary</vt:lpstr>
      <vt:lpstr>Control</vt:lpstr>
      <vt:lpstr>statistical analysis supp</vt:lpstr>
      <vt:lpstr>statistical analysis</vt:lpstr>
      <vt:lpstr>supp10</vt:lpstr>
      <vt:lpstr>supp9</vt:lpstr>
      <vt:lpstr>supp8</vt:lpstr>
      <vt:lpstr>supp7</vt:lpstr>
      <vt:lpstr>supp6</vt:lpstr>
      <vt:lpstr>変更履歴</vt:lpstr>
      <vt:lpstr>使用方法</vt:lpstr>
      <vt:lpstr>calculate</vt:lpstr>
      <vt:lpstr>Result Format 1</vt:lpstr>
      <vt:lpstr>ddw</vt:lpstr>
      <vt:lpstr>DMSO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敦賀バイオ研究所</dc:creator>
  <cp:lastModifiedBy>aiba7268@gmail.com</cp:lastModifiedBy>
  <cp:lastPrinted>2018-11-14T05:19:52Z</cp:lastPrinted>
  <dcterms:created xsi:type="dcterms:W3CDTF">2007-08-23T07:48:33Z</dcterms:created>
  <dcterms:modified xsi:type="dcterms:W3CDTF">2023-08-20T08:15:08Z</dcterms:modified>
</cp:coreProperties>
</file>